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Summary" sheetId="1" r:id="rId1"/>
    <sheet name="Toms Cairn 17th Feb 08" sheetId="2" r:id="rId2"/>
    <sheet name="Bogendreip 16th Mar 08" sheetId="3" r:id="rId3"/>
    <sheet name="Bellwood 6th April 08" sheetId="4" r:id="rId4"/>
    <sheet name="Dess 27th April 08" sheetId="5" r:id="rId5"/>
    <sheet name="Balnagowan 18th May 08" sheetId="6" r:id="rId6"/>
    <sheet name="Creag Choinnich 8th June 08" sheetId="7" r:id="rId7"/>
    <sheet name="Scolty 22nd June 08" sheetId="8" r:id="rId8"/>
    <sheet name="Birsemore 31st Aug 08" sheetId="9" r:id="rId9"/>
    <sheet name="Crathes 13th Sept 08" sheetId="10" r:id="rId10"/>
    <sheet name="Dalliefour 21st Sept 08" sheetId="11" r:id="rId11"/>
    <sheet name="Raemoir Cullerlie  Long O  5th Oct 08" sheetId="12" r:id="rId12"/>
  </sheets>
  <definedNames/>
  <calcPr fullCalcOnLoad="1"/>
</workbook>
</file>

<file path=xl/sharedStrings.xml><?xml version="1.0" encoding="utf-8"?>
<sst xmlns="http://schemas.openxmlformats.org/spreadsheetml/2006/main" count="1271" uniqueCount="254">
  <si>
    <t>Junior Men</t>
  </si>
  <si>
    <t>POSITION</t>
  </si>
  <si>
    <t>NAME</t>
  </si>
  <si>
    <t>CLASS</t>
  </si>
  <si>
    <t>ADJUSTMENT</t>
  </si>
  <si>
    <t>ADJUSTED TOTAL</t>
  </si>
  <si>
    <t>TOTAL</t>
  </si>
  <si>
    <r>
      <t xml:space="preserve">     Bogendreip       16</t>
    </r>
    <r>
      <rPr>
        <b/>
        <vertAlign val="superscript"/>
        <sz val="10"/>
        <rFont val="Comic Sans MS"/>
        <family val="4"/>
      </rPr>
      <t>th</t>
    </r>
    <r>
      <rPr>
        <b/>
        <sz val="10"/>
        <rFont val="Comic Sans MS"/>
        <family val="4"/>
      </rPr>
      <t xml:space="preserve"> Mar 08</t>
    </r>
  </si>
  <si>
    <r>
      <t xml:space="preserve">      Bellwood         6</t>
    </r>
    <r>
      <rPr>
        <b/>
        <vertAlign val="superscript"/>
        <sz val="10"/>
        <rFont val="Comic Sans MS"/>
        <family val="4"/>
      </rPr>
      <t>th</t>
    </r>
    <r>
      <rPr>
        <b/>
        <sz val="10"/>
        <rFont val="Comic Sans MS"/>
        <family val="4"/>
      </rPr>
      <t xml:space="preserve"> April 08</t>
    </r>
  </si>
  <si>
    <t xml:space="preserve">      Dess         27th April 08</t>
  </si>
  <si>
    <r>
      <t xml:space="preserve">      Balnagowan         18</t>
    </r>
    <r>
      <rPr>
        <b/>
        <vertAlign val="superscript"/>
        <sz val="10"/>
        <rFont val="Comic Sans MS"/>
        <family val="4"/>
      </rPr>
      <t>th</t>
    </r>
    <r>
      <rPr>
        <b/>
        <sz val="10"/>
        <rFont val="Comic Sans MS"/>
        <family val="4"/>
      </rPr>
      <t xml:space="preserve"> May 08</t>
    </r>
  </si>
  <si>
    <r>
      <t xml:space="preserve">   Creag Choinnich      8</t>
    </r>
    <r>
      <rPr>
        <b/>
        <vertAlign val="superscript"/>
        <sz val="10"/>
        <rFont val="Comic Sans MS"/>
        <family val="4"/>
      </rPr>
      <t>th</t>
    </r>
    <r>
      <rPr>
        <b/>
        <sz val="10"/>
        <rFont val="Comic Sans MS"/>
        <family val="4"/>
      </rPr>
      <t xml:space="preserve"> June 08</t>
    </r>
  </si>
  <si>
    <r>
      <t xml:space="preserve">        Scolty          22</t>
    </r>
    <r>
      <rPr>
        <b/>
        <vertAlign val="superscript"/>
        <sz val="10"/>
        <rFont val="Comic Sans MS"/>
        <family val="4"/>
      </rPr>
      <t>nd</t>
    </r>
    <r>
      <rPr>
        <b/>
        <sz val="10"/>
        <rFont val="Comic Sans MS"/>
        <family val="4"/>
      </rPr>
      <t xml:space="preserve"> June 08</t>
    </r>
  </si>
  <si>
    <t xml:space="preserve">      Birsemore       31st Aug 08</t>
  </si>
  <si>
    <r>
      <t xml:space="preserve">       Dalliefour          21</t>
    </r>
    <r>
      <rPr>
        <b/>
        <vertAlign val="superscript"/>
        <sz val="10"/>
        <rFont val="Comic Sans MS"/>
        <family val="4"/>
      </rPr>
      <t>st</t>
    </r>
    <r>
      <rPr>
        <b/>
        <sz val="10"/>
        <rFont val="Comic Sans MS"/>
        <family val="4"/>
      </rPr>
      <t xml:space="preserve"> Sept 08</t>
    </r>
  </si>
  <si>
    <r>
      <t>Ramoir/Cullerlie   5</t>
    </r>
    <r>
      <rPr>
        <b/>
        <vertAlign val="superscript"/>
        <sz val="10"/>
        <rFont val="Comic Sans MS"/>
        <family val="4"/>
      </rPr>
      <t>th</t>
    </r>
    <r>
      <rPr>
        <b/>
        <sz val="10"/>
        <rFont val="Comic Sans MS"/>
        <family val="4"/>
      </rPr>
      <t xml:space="preserve"> Oct 08</t>
    </r>
  </si>
  <si>
    <t>Douglas Marshall</t>
  </si>
  <si>
    <t>M16</t>
  </si>
  <si>
    <t>Ewan Kerridge</t>
  </si>
  <si>
    <t>M10</t>
  </si>
  <si>
    <t>Ewan Mcmillan</t>
  </si>
  <si>
    <t>Ross Archibald</t>
  </si>
  <si>
    <t>M8</t>
  </si>
  <si>
    <t>Joseph Wright</t>
  </si>
  <si>
    <t>?</t>
  </si>
  <si>
    <t>Ross Nicols</t>
  </si>
  <si>
    <t>Graeme Campbell</t>
  </si>
  <si>
    <t>M6</t>
  </si>
  <si>
    <t>M12</t>
  </si>
  <si>
    <t>Ewan Musgrave</t>
  </si>
  <si>
    <t>Calum Kitching</t>
  </si>
  <si>
    <t>Oliver Ford-Bryant</t>
  </si>
  <si>
    <t>Patrick Low</t>
  </si>
  <si>
    <t>Joab Matthews</t>
  </si>
  <si>
    <t>M14</t>
  </si>
  <si>
    <t>Finlay Lagan</t>
  </si>
  <si>
    <t>Harry Nicols</t>
  </si>
  <si>
    <t>M4</t>
  </si>
  <si>
    <t>George Wilson</t>
  </si>
  <si>
    <t>Iain Campbell</t>
  </si>
  <si>
    <t>Robbie Iason</t>
  </si>
  <si>
    <t>Daniel Dunn</t>
  </si>
  <si>
    <t>John Getliff</t>
  </si>
  <si>
    <t>Junior Women</t>
  </si>
  <si>
    <t>Rhona McMillan</t>
  </si>
  <si>
    <t>W12</t>
  </si>
  <si>
    <t>Frances Wright</t>
  </si>
  <si>
    <t>Jennifer Ricketts</t>
  </si>
  <si>
    <t>W10</t>
  </si>
  <si>
    <t>Katherine Archibald</t>
  </si>
  <si>
    <t>Hannah Hughes</t>
  </si>
  <si>
    <t>Iona Archibald</t>
  </si>
  <si>
    <t>W8</t>
  </si>
  <si>
    <t>Megan Ricketts</t>
  </si>
  <si>
    <t>Jessica Stuart</t>
  </si>
  <si>
    <t>Hazel Wright</t>
  </si>
  <si>
    <t>W18</t>
  </si>
  <si>
    <t>Mariel Phimister</t>
  </si>
  <si>
    <t>W14</t>
  </si>
  <si>
    <t>Stacey Walker</t>
  </si>
  <si>
    <t>Zoe Dunn</t>
  </si>
  <si>
    <t>Bronwyn Matthews</t>
  </si>
  <si>
    <t>Jessica Mason</t>
  </si>
  <si>
    <t>Evelyn Mason</t>
  </si>
  <si>
    <t>Isla Kitching</t>
  </si>
  <si>
    <t xml:space="preserve">W10 </t>
  </si>
  <si>
    <t>Megan Getliff</t>
  </si>
  <si>
    <t>Kirsten Watson</t>
  </si>
  <si>
    <t>Rosie Getliff</t>
  </si>
  <si>
    <t>Jenny Martin</t>
  </si>
  <si>
    <t>W16</t>
  </si>
  <si>
    <t>Abigail Mason</t>
  </si>
  <si>
    <t>Rosalyn Marshall</t>
  </si>
  <si>
    <t>Senior Men</t>
  </si>
  <si>
    <t>David Hirst</t>
  </si>
  <si>
    <t>M45</t>
  </si>
  <si>
    <t>Ian Davidson</t>
  </si>
  <si>
    <t>M50</t>
  </si>
  <si>
    <t>Alistair Marshall</t>
  </si>
  <si>
    <t>M40</t>
  </si>
  <si>
    <t>Paul McMillan</t>
  </si>
  <si>
    <t>Donald Kerridge</t>
  </si>
  <si>
    <t>Gary Hughes</t>
  </si>
  <si>
    <t>M60</t>
  </si>
  <si>
    <t>Bob Elder</t>
  </si>
  <si>
    <t>Simon Langan</t>
  </si>
  <si>
    <t>M55</t>
  </si>
  <si>
    <t>M18</t>
  </si>
  <si>
    <t>David Bryant</t>
  </si>
  <si>
    <t>Patrick Davey</t>
  </si>
  <si>
    <t>M65</t>
  </si>
  <si>
    <t>Peter Craig</t>
  </si>
  <si>
    <t>John Mason</t>
  </si>
  <si>
    <t>Steve Spencer</t>
  </si>
  <si>
    <t>Graeme Verra</t>
  </si>
  <si>
    <t>Andy Oliver</t>
  </si>
  <si>
    <t>Trevor Ricketts</t>
  </si>
  <si>
    <t>Daniel Gooch</t>
  </si>
  <si>
    <t>M35</t>
  </si>
  <si>
    <t>Jeff Dickens</t>
  </si>
  <si>
    <t>Chris Low</t>
  </si>
  <si>
    <t>Jonathan Musgrave</t>
  </si>
  <si>
    <t>Senior Women</t>
  </si>
  <si>
    <t>Clare Martin</t>
  </si>
  <si>
    <t>W40</t>
  </si>
  <si>
    <t>Jane Kerridge</t>
  </si>
  <si>
    <t>W50</t>
  </si>
  <si>
    <t>Cathy Verra</t>
  </si>
  <si>
    <t>Marjory Craig</t>
  </si>
  <si>
    <t>W60</t>
  </si>
  <si>
    <t>Althea Dickens</t>
  </si>
  <si>
    <t>Denise Wright</t>
  </si>
  <si>
    <t>Margaret Fraser</t>
  </si>
  <si>
    <t>W55</t>
  </si>
  <si>
    <t>Jonquil Nicol</t>
  </si>
  <si>
    <t>Kathy Dale</t>
  </si>
  <si>
    <t>Margit Mathews</t>
  </si>
  <si>
    <t>Jane Elder</t>
  </si>
  <si>
    <t>Debbie Steele</t>
  </si>
  <si>
    <t>W21</t>
  </si>
  <si>
    <t>Sarah Dunn</t>
  </si>
  <si>
    <t>WHITE</t>
  </si>
  <si>
    <t>Position</t>
  </si>
  <si>
    <t>Name</t>
  </si>
  <si>
    <t>Time</t>
  </si>
  <si>
    <t>Points</t>
  </si>
  <si>
    <t>Jake Chapman</t>
  </si>
  <si>
    <t>Grant McMurtrie</t>
  </si>
  <si>
    <t>Alaistair Chapman</t>
  </si>
  <si>
    <t>Calum Young</t>
  </si>
  <si>
    <t>YELLOW</t>
  </si>
  <si>
    <t>Lindsey Young</t>
  </si>
  <si>
    <t>Hannash Hughes</t>
  </si>
  <si>
    <t>Margaret McMillan</t>
  </si>
  <si>
    <t>Teresa Chapman</t>
  </si>
  <si>
    <t>Lauren Watson</t>
  </si>
  <si>
    <t>Alistair Walker</t>
  </si>
  <si>
    <t>Ross McMurtrie</t>
  </si>
  <si>
    <t>Cara McMurtrie</t>
  </si>
  <si>
    <t>Madeline Silcock</t>
  </si>
  <si>
    <t>Francesca Silcock</t>
  </si>
  <si>
    <t>Chloe Reynard</t>
  </si>
  <si>
    <t>ORANGE</t>
  </si>
  <si>
    <t>Douglas Watson</t>
  </si>
  <si>
    <t>Margit Matthews</t>
  </si>
  <si>
    <t>Catriona Walker</t>
  </si>
  <si>
    <t>LIGHT GREEN</t>
  </si>
  <si>
    <t>Harry Nichols</t>
  </si>
  <si>
    <t>Lesley Watson</t>
  </si>
  <si>
    <t>GREEN</t>
  </si>
  <si>
    <t xml:space="preserve">Craig Chapman </t>
  </si>
  <si>
    <t>BLUE</t>
  </si>
  <si>
    <t>BROWN</t>
  </si>
  <si>
    <t>Johnathan Musgrave</t>
  </si>
  <si>
    <t>Jeff Paterson</t>
  </si>
  <si>
    <t>Alistair Chapman</t>
  </si>
  <si>
    <t>Jono Tosh</t>
  </si>
  <si>
    <t>Matthew Gooch</t>
  </si>
  <si>
    <t>Iain Johnson</t>
  </si>
  <si>
    <t>Stian Howard</t>
  </si>
  <si>
    <t>Joel Gooch</t>
  </si>
  <si>
    <t>Lawrence Gray</t>
  </si>
  <si>
    <t>Connie MacWilliam</t>
  </si>
  <si>
    <t>Craig Chapman</t>
  </si>
  <si>
    <t>Cathy Vera</t>
  </si>
  <si>
    <t>Stephen Spencer</t>
  </si>
  <si>
    <r>
      <t>Tom's Cairn 17</t>
    </r>
    <r>
      <rPr>
        <b/>
        <vertAlign val="superscript"/>
        <sz val="10"/>
        <rFont val="Comic Sans MS"/>
        <family val="4"/>
      </rPr>
      <t>th</t>
    </r>
    <r>
      <rPr>
        <b/>
        <sz val="10"/>
        <rFont val="Comic Sans MS"/>
        <family val="4"/>
      </rPr>
      <t xml:space="preserve"> Feb 08</t>
    </r>
  </si>
  <si>
    <t>W45</t>
  </si>
  <si>
    <t>Alastair Walker</t>
  </si>
  <si>
    <t>Connie McWilliam</t>
  </si>
  <si>
    <t>William Stuart</t>
  </si>
  <si>
    <t>Alastair Marshall</t>
  </si>
  <si>
    <t>Gooch family</t>
  </si>
  <si>
    <t>Gemma Collins</t>
  </si>
  <si>
    <t>Peter Collins</t>
  </si>
  <si>
    <t>Felix Wilson</t>
  </si>
  <si>
    <t>Andy Bain</t>
  </si>
  <si>
    <t>Ann Smith</t>
  </si>
  <si>
    <t>Mathew Gooch</t>
  </si>
  <si>
    <t>Kath Dale</t>
  </si>
  <si>
    <t>Marien Phimister</t>
  </si>
  <si>
    <t>Jane Lenton</t>
  </si>
  <si>
    <t>Morgan Prihodo</t>
  </si>
  <si>
    <t>Oliver Middleton</t>
  </si>
  <si>
    <t>Stuart Gray</t>
  </si>
  <si>
    <t>Katie Smith</t>
  </si>
  <si>
    <t>Maya Reynard</t>
  </si>
  <si>
    <t>Morven Farquharson</t>
  </si>
  <si>
    <t>Kirsty Farquharson</t>
  </si>
  <si>
    <t>Elin Howard</t>
  </si>
  <si>
    <t>Ross Nichols</t>
  </si>
  <si>
    <t>Eve Sealy</t>
  </si>
  <si>
    <t>Alistair Sealy</t>
  </si>
  <si>
    <t>Frances Sealy</t>
  </si>
  <si>
    <t>Stacy Walker</t>
  </si>
  <si>
    <t>Ian Leftwich</t>
  </si>
  <si>
    <t>Sue Leftwich</t>
  </si>
  <si>
    <t xml:space="preserve">Bronwyn Matthews </t>
  </si>
  <si>
    <t>David Phimister</t>
  </si>
  <si>
    <t>Ewan Mackenzie</t>
  </si>
  <si>
    <t>Cath Riddoch</t>
  </si>
  <si>
    <t>Kate Smith</t>
  </si>
  <si>
    <t>Morvan Farquharson</t>
  </si>
  <si>
    <t>David Phimster</t>
  </si>
  <si>
    <t>Marien Phimster</t>
  </si>
  <si>
    <t>Finlay Clark</t>
  </si>
  <si>
    <t>Kirsty Beaumont</t>
  </si>
  <si>
    <t>Ewan McMillan</t>
  </si>
  <si>
    <t>Silje Howard</t>
  </si>
  <si>
    <t>D Phimster</t>
  </si>
  <si>
    <t>Dale Kitching</t>
  </si>
  <si>
    <t>George Clarihew</t>
  </si>
  <si>
    <t>Ruth Clarihew</t>
  </si>
  <si>
    <t>Alexander Brodie</t>
  </si>
  <si>
    <t>Jon Musgrave</t>
  </si>
  <si>
    <t>Graham Salway</t>
  </si>
  <si>
    <t>Amy Kemp</t>
  </si>
  <si>
    <t>Jane Lento</t>
  </si>
  <si>
    <t>Morgan Prihoda</t>
  </si>
  <si>
    <t>Warren Burgess</t>
  </si>
  <si>
    <t>Rachel Salway</t>
  </si>
  <si>
    <t>W4</t>
  </si>
  <si>
    <t>Terri Walker</t>
  </si>
  <si>
    <t>Ewan McMIllan</t>
  </si>
  <si>
    <t>Eilidh Francesca</t>
  </si>
  <si>
    <t>Hilary Ford</t>
  </si>
  <si>
    <t>Joel Matthews</t>
  </si>
  <si>
    <t>Ralph Silcock</t>
  </si>
  <si>
    <t>Madelaine Silcock</t>
  </si>
  <si>
    <t>Andrew Campbell</t>
  </si>
  <si>
    <t>Fiona Wickes</t>
  </si>
  <si>
    <t>Robert Howard</t>
  </si>
  <si>
    <t>Fran Getliff</t>
  </si>
  <si>
    <t>Siv Howard</t>
  </si>
  <si>
    <t>Richard Salway</t>
  </si>
  <si>
    <t>Tricia Coombs</t>
  </si>
  <si>
    <t>Aileen Salway</t>
  </si>
  <si>
    <t>Andrew Verra</t>
  </si>
  <si>
    <t>Roger Coombs</t>
  </si>
  <si>
    <t>Harry Lenton</t>
  </si>
  <si>
    <t>Jackie Ross</t>
  </si>
  <si>
    <t>RED</t>
  </si>
  <si>
    <t>Neil Campbell</t>
  </si>
  <si>
    <t>Lynn Collins</t>
  </si>
  <si>
    <t>Karen Young</t>
  </si>
  <si>
    <t>Tessa Campbell</t>
  </si>
  <si>
    <t xml:space="preserve">Rhona McMillan   </t>
  </si>
  <si>
    <t>Jonquil Nicholl</t>
  </si>
  <si>
    <t>BLACK</t>
  </si>
  <si>
    <t>W35</t>
  </si>
  <si>
    <t>M20</t>
  </si>
  <si>
    <t>Susan Marshall</t>
  </si>
  <si>
    <t>Kirsty Coombs</t>
  </si>
  <si>
    <r>
      <t xml:space="preserve">     Crathes       13</t>
    </r>
    <r>
      <rPr>
        <b/>
        <vertAlign val="superscript"/>
        <sz val="10"/>
        <rFont val="Comic Sans MS"/>
        <family val="4"/>
      </rPr>
      <t>th</t>
    </r>
    <r>
      <rPr>
        <b/>
        <sz val="10"/>
        <rFont val="Comic Sans MS"/>
        <family val="4"/>
      </rPr>
      <t xml:space="preserve"> Sept 08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</si>
</sst>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10">
    <font>
      <sz val="10"/>
      <name val="Arial"/>
      <family val="2"/>
    </font>
    <font>
      <sz val="10"/>
      <name val="Comic Sans MS"/>
      <family val="4"/>
    </font>
    <font>
      <b/>
      <sz val="24"/>
      <name val="Comic Sans MS"/>
      <family val="4"/>
    </font>
    <font>
      <b/>
      <sz val="10"/>
      <name val="Comic Sans MS"/>
      <family val="4"/>
    </font>
    <font>
      <b/>
      <vertAlign val="superscript"/>
      <sz val="10"/>
      <name val="Comic Sans MS"/>
      <family val="4"/>
    </font>
    <font>
      <sz val="10"/>
      <color indexed="8"/>
      <name val="Comic Sans MS"/>
      <family val="4"/>
    </font>
    <font>
      <sz val="10"/>
      <color indexed="10"/>
      <name val="Comic Sans MS"/>
      <family val="4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5" fillId="3" borderId="4" xfId="0" applyFont="1" applyFill="1" applyBorder="1" applyAlignment="1">
      <alignment horizontal="center"/>
    </xf>
    <xf numFmtId="9" fontId="1" fillId="3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3" borderId="5" xfId="0" applyFont="1" applyFill="1" applyBorder="1" applyAlignment="1">
      <alignment horizontal="center"/>
    </xf>
    <xf numFmtId="9" fontId="1" fillId="3" borderId="5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21" fontId="0" fillId="0" borderId="0" xfId="0" applyNumberFormat="1" applyFont="1" applyAlignment="1">
      <alignment horizontal="center"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1" fontId="9" fillId="5" borderId="0" xfId="0" applyNumberFormat="1" applyFont="1" applyFill="1" applyAlignment="1">
      <alignment/>
    </xf>
    <xf numFmtId="0" fontId="8" fillId="6" borderId="0" xfId="0" applyFont="1" applyFill="1" applyAlignment="1">
      <alignment/>
    </xf>
    <xf numFmtId="0" fontId="9" fillId="6" borderId="0" xfId="0" applyFont="1" applyFill="1" applyAlignment="1">
      <alignment/>
    </xf>
    <xf numFmtId="1" fontId="9" fillId="6" borderId="0" xfId="0" applyNumberFormat="1" applyFont="1" applyFill="1" applyAlignment="1">
      <alignment/>
    </xf>
    <xf numFmtId="0" fontId="8" fillId="7" borderId="0" xfId="0" applyFont="1" applyFill="1" applyAlignment="1">
      <alignment/>
    </xf>
    <xf numFmtId="0" fontId="9" fillId="7" borderId="0" xfId="0" applyFont="1" applyFill="1" applyAlignment="1">
      <alignment/>
    </xf>
    <xf numFmtId="1" fontId="9" fillId="7" borderId="0" xfId="0" applyNumberFormat="1" applyFont="1" applyFill="1" applyAlignment="1">
      <alignment/>
    </xf>
    <xf numFmtId="0" fontId="8" fillId="8" borderId="0" xfId="0" applyFont="1" applyFill="1" applyAlignment="1">
      <alignment/>
    </xf>
    <xf numFmtId="0" fontId="9" fillId="8" borderId="0" xfId="0" applyFont="1" applyFill="1" applyAlignment="1">
      <alignment/>
    </xf>
    <xf numFmtId="1" fontId="9" fillId="8" borderId="0" xfId="0" applyNumberFormat="1" applyFont="1" applyFill="1" applyAlignment="1">
      <alignment/>
    </xf>
    <xf numFmtId="0" fontId="8" fillId="9" borderId="0" xfId="0" applyFont="1" applyFill="1" applyAlignment="1">
      <alignment/>
    </xf>
    <xf numFmtId="0" fontId="0" fillId="9" borderId="0" xfId="0" applyFill="1" applyAlignment="1">
      <alignment/>
    </xf>
    <xf numFmtId="1" fontId="0" fillId="9" borderId="0" xfId="0" applyNumberFormat="1" applyFill="1" applyAlignment="1">
      <alignment/>
    </xf>
    <xf numFmtId="21" fontId="0" fillId="0" borderId="0" xfId="0" applyNumberFormat="1" applyAlignment="1">
      <alignment/>
    </xf>
    <xf numFmtId="21" fontId="0" fillId="4" borderId="0" xfId="0" applyNumberFormat="1" applyFill="1" applyAlignment="1">
      <alignment/>
    </xf>
    <xf numFmtId="21" fontId="9" fillId="5" borderId="0" xfId="0" applyNumberFormat="1" applyFont="1" applyFill="1" applyAlignment="1">
      <alignment/>
    </xf>
    <xf numFmtId="21" fontId="9" fillId="6" borderId="0" xfId="0" applyNumberFormat="1" applyFont="1" applyFill="1" applyAlignment="1">
      <alignment/>
    </xf>
    <xf numFmtId="21" fontId="9" fillId="7" borderId="0" xfId="0" applyNumberFormat="1" applyFont="1" applyFill="1" applyAlignment="1">
      <alignment/>
    </xf>
    <xf numFmtId="21" fontId="9" fillId="8" borderId="0" xfId="0" applyNumberFormat="1" applyFont="1" applyFill="1" applyAlignment="1">
      <alignment/>
    </xf>
    <xf numFmtId="21" fontId="0" fillId="9" borderId="0" xfId="0" applyNumberFormat="1" applyFill="1" applyAlignment="1">
      <alignment/>
    </xf>
    <xf numFmtId="0" fontId="3" fillId="2" borderId="7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4" borderId="0" xfId="0" applyFill="1" applyAlignment="1">
      <alignment horizontal="left"/>
    </xf>
    <xf numFmtId="0" fontId="9" fillId="5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0" fontId="9" fillId="7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10" borderId="2" xfId="0" applyFont="1" applyFill="1" applyBorder="1" applyAlignment="1">
      <alignment horizontal="center" wrapText="1"/>
    </xf>
    <xf numFmtId="21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4" borderId="0" xfId="0" applyNumberFormat="1" applyFill="1" applyAlignment="1">
      <alignment/>
    </xf>
    <xf numFmtId="164" fontId="9" fillId="5" borderId="0" xfId="0" applyNumberFormat="1" applyFont="1" applyFill="1" applyAlignment="1">
      <alignment/>
    </xf>
    <xf numFmtId="164" fontId="9" fillId="6" borderId="0" xfId="0" applyNumberFormat="1" applyFont="1" applyFill="1" applyAlignment="1">
      <alignment/>
    </xf>
    <xf numFmtId="164" fontId="9" fillId="7" borderId="0" xfId="0" applyNumberFormat="1" applyFont="1" applyFill="1" applyAlignment="1">
      <alignment/>
    </xf>
    <xf numFmtId="164" fontId="9" fillId="8" borderId="0" xfId="0" applyNumberFormat="1" applyFont="1" applyFill="1" applyAlignment="1">
      <alignment/>
    </xf>
    <xf numFmtId="164" fontId="0" fillId="9" borderId="0" xfId="0" applyNumberFormat="1" applyFill="1" applyAlignment="1">
      <alignment/>
    </xf>
    <xf numFmtId="164" fontId="0" fillId="0" borderId="0" xfId="0" applyNumberFormat="1" applyAlignment="1">
      <alignment horizontal="center"/>
    </xf>
    <xf numFmtId="0" fontId="8" fillId="11" borderId="0" xfId="0" applyFont="1" applyFill="1" applyAlignment="1">
      <alignment/>
    </xf>
    <xf numFmtId="0" fontId="9" fillId="11" borderId="0" xfId="0" applyFont="1" applyFill="1" applyAlignment="1">
      <alignment/>
    </xf>
    <xf numFmtId="1" fontId="9" fillId="11" borderId="0" xfId="0" applyNumberFormat="1" applyFont="1" applyFill="1" applyAlignment="1">
      <alignment/>
    </xf>
    <xf numFmtId="0" fontId="8" fillId="12" borderId="0" xfId="0" applyFont="1" applyFill="1" applyAlignment="1">
      <alignment/>
    </xf>
    <xf numFmtId="0" fontId="0" fillId="12" borderId="0" xfId="0" applyFill="1" applyAlignment="1">
      <alignment/>
    </xf>
    <xf numFmtId="1" fontId="0" fillId="12" borderId="0" xfId="0" applyNumberFormat="1" applyFill="1" applyAlignment="1">
      <alignment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tabSelected="1" zoomScale="75" zoomScaleNormal="75" workbookViewId="0" topLeftCell="A37">
      <selection activeCell="D186" sqref="D186"/>
    </sheetView>
  </sheetViews>
  <sheetFormatPr defaultColWidth="9.140625" defaultRowHeight="12.75"/>
  <cols>
    <col min="1" max="1" width="13.00390625" style="1" customWidth="1"/>
    <col min="2" max="2" width="19.7109375" style="1" customWidth="1"/>
    <col min="3" max="3" width="8.8515625" style="1" customWidth="1"/>
    <col min="4" max="4" width="15.00390625" style="1" customWidth="1"/>
    <col min="5" max="5" width="13.421875" style="1" customWidth="1"/>
    <col min="6" max="6" width="8.8515625" style="1" customWidth="1"/>
    <col min="7" max="7" width="14.7109375" style="72" customWidth="1"/>
    <col min="8" max="8" width="19.8515625" style="72" customWidth="1"/>
    <col min="9" max="9" width="17.7109375" style="72" customWidth="1"/>
    <col min="10" max="10" width="19.00390625" style="1" customWidth="1"/>
    <col min="11" max="11" width="19.421875" style="1" customWidth="1"/>
    <col min="12" max="12" width="20.8515625" style="1" customWidth="1"/>
    <col min="13" max="13" width="18.28125" style="1" customWidth="1"/>
    <col min="14" max="14" width="21.00390625" style="1" customWidth="1"/>
    <col min="15" max="15" width="16.00390625" style="1" customWidth="1"/>
    <col min="16" max="17" width="18.57421875" style="1" customWidth="1"/>
    <col min="18" max="254" width="8.8515625" style="1" customWidth="1"/>
    <col min="255" max="16384" width="9.00390625" style="0" customWidth="1"/>
  </cols>
  <sheetData>
    <row r="1" ht="37.5">
      <c r="A1" s="2" t="s">
        <v>0</v>
      </c>
    </row>
    <row r="3" spans="1:17" ht="34.5" thickBot="1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76" t="s">
        <v>166</v>
      </c>
      <c r="H3" s="76" t="s">
        <v>7</v>
      </c>
      <c r="I3" s="7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253</v>
      </c>
      <c r="P3" s="7" t="s">
        <v>14</v>
      </c>
      <c r="Q3" s="6" t="s">
        <v>15</v>
      </c>
    </row>
    <row r="4" spans="1:17" ht="15">
      <c r="A4" s="95">
        <v>1</v>
      </c>
      <c r="B4" s="8" t="s">
        <v>32</v>
      </c>
      <c r="C4" s="71" t="s">
        <v>87</v>
      </c>
      <c r="D4" s="10">
        <v>0.16</v>
      </c>
      <c r="E4" s="11">
        <f>F4*1.16</f>
        <v>14419.96</v>
      </c>
      <c r="F4" s="12">
        <f>SUM(G4:Q4)</f>
        <v>12431</v>
      </c>
      <c r="G4" s="73">
        <v>3111</v>
      </c>
      <c r="H4" s="73">
        <v>3320</v>
      </c>
      <c r="I4" s="73"/>
      <c r="J4" s="13">
        <v>4000</v>
      </c>
      <c r="K4" s="13"/>
      <c r="L4" s="13"/>
      <c r="M4" s="13"/>
      <c r="N4" s="13"/>
      <c r="O4" s="13"/>
      <c r="P4" s="13"/>
      <c r="Q4" s="13">
        <v>2000</v>
      </c>
    </row>
    <row r="5" spans="1:17" ht="15">
      <c r="A5" s="59">
        <v>2</v>
      </c>
      <c r="B5" s="8" t="s">
        <v>18</v>
      </c>
      <c r="C5" s="71" t="s">
        <v>28</v>
      </c>
      <c r="D5" s="10">
        <v>0.5</v>
      </c>
      <c r="E5" s="11">
        <f>F5*1.5</f>
        <v>12400.5</v>
      </c>
      <c r="F5" s="12">
        <f>SUM(G5:Q5)</f>
        <v>8267</v>
      </c>
      <c r="G5" s="73">
        <v>610</v>
      </c>
      <c r="H5" s="73">
        <v>740</v>
      </c>
      <c r="I5" s="73">
        <v>1109</v>
      </c>
      <c r="J5" s="13">
        <v>503</v>
      </c>
      <c r="K5" s="13">
        <v>1334</v>
      </c>
      <c r="L5" s="13">
        <v>628</v>
      </c>
      <c r="M5" s="13">
        <v>800</v>
      </c>
      <c r="N5" s="13">
        <v>536</v>
      </c>
      <c r="O5" s="13"/>
      <c r="P5" s="13">
        <v>1207</v>
      </c>
      <c r="Q5" s="13">
        <v>800</v>
      </c>
    </row>
    <row r="6" spans="1:17" ht="15">
      <c r="A6" s="59">
        <v>3</v>
      </c>
      <c r="B6" s="8" t="s">
        <v>16</v>
      </c>
      <c r="C6" s="9" t="s">
        <v>17</v>
      </c>
      <c r="D6" s="10">
        <v>0.24</v>
      </c>
      <c r="E6" s="11">
        <f>F6*1.24</f>
        <v>11890.36</v>
      </c>
      <c r="F6" s="12">
        <f aca="true" t="shared" si="0" ref="F6:F45">SUM(G6:Q6)</f>
        <v>9589</v>
      </c>
      <c r="G6" s="73"/>
      <c r="H6" s="73">
        <v>2800</v>
      </c>
      <c r="I6" s="73">
        <v>1601</v>
      </c>
      <c r="J6" s="13"/>
      <c r="K6" s="13">
        <v>1453</v>
      </c>
      <c r="L6" s="13"/>
      <c r="M6" s="13"/>
      <c r="N6" s="13">
        <v>2368</v>
      </c>
      <c r="O6" s="13">
        <v>1367</v>
      </c>
      <c r="P6" s="13"/>
      <c r="Q6" s="13"/>
    </row>
    <row r="7" spans="1:17" ht="15">
      <c r="A7" s="59">
        <v>4</v>
      </c>
      <c r="B7" s="8" t="s">
        <v>36</v>
      </c>
      <c r="C7" s="71" t="s">
        <v>34</v>
      </c>
      <c r="D7" s="10">
        <v>0.32</v>
      </c>
      <c r="E7" s="11">
        <f>F7*1.32</f>
        <v>6292.4400000000005</v>
      </c>
      <c r="F7" s="12">
        <f t="shared" si="0"/>
        <v>4767</v>
      </c>
      <c r="G7" s="73">
        <v>894</v>
      </c>
      <c r="H7" s="73">
        <v>1382</v>
      </c>
      <c r="I7" s="73"/>
      <c r="J7" s="13">
        <v>692</v>
      </c>
      <c r="K7" s="13">
        <v>942</v>
      </c>
      <c r="L7" s="13">
        <v>857</v>
      </c>
      <c r="M7" s="13"/>
      <c r="N7" s="13"/>
      <c r="O7" s="13"/>
      <c r="P7" s="13"/>
      <c r="Q7" s="13"/>
    </row>
    <row r="8" spans="1:17" ht="15">
      <c r="A8" s="59">
        <v>5</v>
      </c>
      <c r="B8" s="8" t="s">
        <v>229</v>
      </c>
      <c r="C8" s="71" t="s">
        <v>34</v>
      </c>
      <c r="D8" s="10">
        <v>0.32</v>
      </c>
      <c r="E8" s="11">
        <f>F8*1.32</f>
        <v>5272.08</v>
      </c>
      <c r="F8" s="12">
        <f>SUM(G8:Q8)</f>
        <v>3994</v>
      </c>
      <c r="G8" s="73"/>
      <c r="H8" s="73"/>
      <c r="I8" s="73"/>
      <c r="J8" s="13"/>
      <c r="K8" s="13"/>
      <c r="L8" s="13"/>
      <c r="M8" s="13"/>
      <c r="N8" s="13">
        <v>800</v>
      </c>
      <c r="O8" s="13">
        <v>800</v>
      </c>
      <c r="P8" s="13">
        <v>1282</v>
      </c>
      <c r="Q8" s="13">
        <v>1112</v>
      </c>
    </row>
    <row r="9" spans="1:19" ht="15">
      <c r="A9" s="59">
        <v>6</v>
      </c>
      <c r="B9" s="8" t="s">
        <v>159</v>
      </c>
      <c r="C9" s="71" t="s">
        <v>28</v>
      </c>
      <c r="D9" s="10">
        <v>0.5</v>
      </c>
      <c r="E9" s="11">
        <f>F9*1.5</f>
        <v>4699.5</v>
      </c>
      <c r="F9" s="12">
        <f t="shared" si="0"/>
        <v>3133</v>
      </c>
      <c r="G9" s="73"/>
      <c r="H9" s="73">
        <v>284</v>
      </c>
      <c r="I9" s="73">
        <v>400</v>
      </c>
      <c r="J9" s="13"/>
      <c r="K9" s="13">
        <v>711</v>
      </c>
      <c r="L9" s="13">
        <v>575</v>
      </c>
      <c r="M9" s="13"/>
      <c r="N9" s="13">
        <v>563</v>
      </c>
      <c r="O9" s="13"/>
      <c r="P9" s="13"/>
      <c r="Q9" s="13">
        <v>600</v>
      </c>
      <c r="R9" s="15"/>
      <c r="S9" s="15"/>
    </row>
    <row r="10" spans="1:19" ht="15">
      <c r="A10" s="59">
        <v>7</v>
      </c>
      <c r="B10" s="8" t="s">
        <v>30</v>
      </c>
      <c r="C10" s="71" t="s">
        <v>19</v>
      </c>
      <c r="D10" s="10">
        <v>1</v>
      </c>
      <c r="E10" s="11">
        <f>F10*2</f>
        <v>4420</v>
      </c>
      <c r="F10" s="12">
        <f>SUM(G10:Q10)</f>
        <v>2210</v>
      </c>
      <c r="G10" s="73">
        <v>311</v>
      </c>
      <c r="H10" s="73">
        <v>155</v>
      </c>
      <c r="I10" s="73"/>
      <c r="J10" s="13">
        <v>400</v>
      </c>
      <c r="K10" s="13"/>
      <c r="L10" s="13">
        <v>349</v>
      </c>
      <c r="M10" s="13">
        <v>355</v>
      </c>
      <c r="N10" s="13">
        <v>398</v>
      </c>
      <c r="O10" s="13"/>
      <c r="P10" s="13"/>
      <c r="Q10" s="13">
        <v>242</v>
      </c>
      <c r="R10" s="15"/>
      <c r="S10" s="15"/>
    </row>
    <row r="11" spans="1:19" ht="15">
      <c r="A11" s="59">
        <v>8</v>
      </c>
      <c r="B11" s="8" t="s">
        <v>40</v>
      </c>
      <c r="C11" s="71" t="s">
        <v>19</v>
      </c>
      <c r="D11" s="10">
        <v>1</v>
      </c>
      <c r="E11" s="11">
        <f>F11*2</f>
        <v>4164</v>
      </c>
      <c r="F11" s="12">
        <f>SUM(G11:Q11)</f>
        <v>2082</v>
      </c>
      <c r="G11" s="73">
        <v>206</v>
      </c>
      <c r="H11" s="73">
        <v>314</v>
      </c>
      <c r="I11" s="73"/>
      <c r="J11" s="13"/>
      <c r="K11" s="13">
        <v>368</v>
      </c>
      <c r="L11" s="13"/>
      <c r="M11" s="13">
        <v>350</v>
      </c>
      <c r="N11" s="13">
        <v>319</v>
      </c>
      <c r="O11" s="13"/>
      <c r="P11" s="13">
        <v>312</v>
      </c>
      <c r="Q11" s="13">
        <v>213</v>
      </c>
      <c r="R11" s="15"/>
      <c r="S11" s="15"/>
    </row>
    <row r="12" spans="1:19" ht="15">
      <c r="A12" s="59">
        <v>9</v>
      </c>
      <c r="B12" s="8" t="s">
        <v>137</v>
      </c>
      <c r="C12" s="71" t="s">
        <v>19</v>
      </c>
      <c r="D12" s="10">
        <v>1</v>
      </c>
      <c r="E12" s="11">
        <f>F12*2</f>
        <v>4114</v>
      </c>
      <c r="F12" s="12">
        <f>SUM(G12:Q12)</f>
        <v>2057</v>
      </c>
      <c r="G12" s="73">
        <v>195</v>
      </c>
      <c r="H12" s="73">
        <v>330</v>
      </c>
      <c r="I12" s="73"/>
      <c r="J12" s="13"/>
      <c r="K12" s="13"/>
      <c r="L12" s="13">
        <v>273</v>
      </c>
      <c r="M12" s="13">
        <v>400</v>
      </c>
      <c r="N12" s="13"/>
      <c r="O12" s="13">
        <v>547</v>
      </c>
      <c r="P12" s="13"/>
      <c r="Q12" s="13">
        <v>312</v>
      </c>
      <c r="R12" s="15"/>
      <c r="S12" s="15"/>
    </row>
    <row r="13" spans="1:19" ht="15">
      <c r="A13" s="59">
        <v>10</v>
      </c>
      <c r="B13" s="8" t="s">
        <v>170</v>
      </c>
      <c r="C13" s="71" t="s">
        <v>34</v>
      </c>
      <c r="D13" s="10">
        <v>0.32</v>
      </c>
      <c r="E13" s="11">
        <f>F13*1.32</f>
        <v>3570.6000000000004</v>
      </c>
      <c r="F13" s="12">
        <f t="shared" si="0"/>
        <v>2705</v>
      </c>
      <c r="G13" s="73"/>
      <c r="H13" s="73"/>
      <c r="I13" s="73">
        <v>1495</v>
      </c>
      <c r="J13" s="13"/>
      <c r="K13" s="13"/>
      <c r="L13" s="13"/>
      <c r="M13" s="13"/>
      <c r="N13" s="13">
        <v>1210</v>
      </c>
      <c r="O13" s="13"/>
      <c r="P13" s="13"/>
      <c r="Q13" s="13"/>
      <c r="R13" s="15"/>
      <c r="S13" s="15"/>
    </row>
    <row r="14" spans="1:19" ht="15">
      <c r="A14" s="59">
        <v>11</v>
      </c>
      <c r="B14" s="8" t="s">
        <v>35</v>
      </c>
      <c r="C14" s="9" t="s">
        <v>17</v>
      </c>
      <c r="D14" s="10">
        <v>0.24</v>
      </c>
      <c r="E14" s="11">
        <f>F14*1.24</f>
        <v>3418.68</v>
      </c>
      <c r="F14" s="12">
        <f>SUM(G14:Q14)</f>
        <v>2757</v>
      </c>
      <c r="G14" s="73"/>
      <c r="H14" s="73">
        <v>2757</v>
      </c>
      <c r="I14" s="73"/>
      <c r="J14" s="13"/>
      <c r="K14" s="13"/>
      <c r="L14" s="13"/>
      <c r="M14" s="13"/>
      <c r="N14" s="13"/>
      <c r="O14" s="13"/>
      <c r="P14" s="13"/>
      <c r="Q14" s="13"/>
      <c r="R14" s="15"/>
      <c r="S14" s="15"/>
    </row>
    <row r="15" spans="1:19" ht="15">
      <c r="A15" s="59">
        <v>12</v>
      </c>
      <c r="B15" s="8" t="s">
        <v>168</v>
      </c>
      <c r="C15" s="71" t="s">
        <v>28</v>
      </c>
      <c r="D15" s="10">
        <v>0.5</v>
      </c>
      <c r="E15" s="11">
        <f>F15*1.5</f>
        <v>3358.5</v>
      </c>
      <c r="F15" s="12">
        <f>SUM(G15:Q15)</f>
        <v>2239</v>
      </c>
      <c r="G15" s="73">
        <v>239</v>
      </c>
      <c r="H15" s="73">
        <v>399</v>
      </c>
      <c r="I15" s="73"/>
      <c r="J15" s="13">
        <v>252</v>
      </c>
      <c r="K15" s="13"/>
      <c r="L15" s="13">
        <v>380</v>
      </c>
      <c r="M15" s="13">
        <v>243</v>
      </c>
      <c r="N15" s="13">
        <v>385</v>
      </c>
      <c r="O15" s="13">
        <v>341</v>
      </c>
      <c r="P15" s="13"/>
      <c r="Q15" s="13"/>
      <c r="R15" s="15"/>
      <c r="S15" s="15"/>
    </row>
    <row r="16" spans="1:19" ht="15">
      <c r="A16" s="59">
        <v>13</v>
      </c>
      <c r="B16" s="8" t="s">
        <v>39</v>
      </c>
      <c r="C16" s="71" t="s">
        <v>28</v>
      </c>
      <c r="D16" s="10">
        <v>0.5</v>
      </c>
      <c r="E16" s="11">
        <f>F16*1.5</f>
        <v>3177</v>
      </c>
      <c r="F16" s="12">
        <f t="shared" si="0"/>
        <v>2118</v>
      </c>
      <c r="G16" s="73"/>
      <c r="H16" s="73"/>
      <c r="I16" s="73"/>
      <c r="J16" s="13"/>
      <c r="K16" s="13"/>
      <c r="L16" s="13"/>
      <c r="M16" s="13"/>
      <c r="N16" s="13">
        <v>364</v>
      </c>
      <c r="O16" s="13">
        <v>358</v>
      </c>
      <c r="P16" s="13">
        <v>699</v>
      </c>
      <c r="Q16" s="13">
        <v>697</v>
      </c>
      <c r="R16" s="15"/>
      <c r="S16" s="15"/>
    </row>
    <row r="17" spans="1:19" ht="15">
      <c r="A17" s="59">
        <v>14</v>
      </c>
      <c r="B17" s="8" t="s">
        <v>163</v>
      </c>
      <c r="C17" s="71" t="s">
        <v>28</v>
      </c>
      <c r="D17" s="10">
        <v>0.5</v>
      </c>
      <c r="E17" s="11">
        <f>F17*1.5</f>
        <v>3000</v>
      </c>
      <c r="F17" s="12">
        <f t="shared" si="0"/>
        <v>2000</v>
      </c>
      <c r="G17" s="73"/>
      <c r="H17" s="73"/>
      <c r="I17" s="73"/>
      <c r="J17" s="13"/>
      <c r="K17" s="13"/>
      <c r="L17" s="13"/>
      <c r="M17" s="13"/>
      <c r="N17" s="13">
        <v>2000</v>
      </c>
      <c r="O17" s="13"/>
      <c r="P17" s="13"/>
      <c r="Q17" s="13"/>
      <c r="R17" s="15"/>
      <c r="S17" s="15"/>
    </row>
    <row r="18" spans="1:19" ht="15">
      <c r="A18" s="59">
        <v>15</v>
      </c>
      <c r="B18" s="8" t="s">
        <v>31</v>
      </c>
      <c r="C18" s="71" t="s">
        <v>28</v>
      </c>
      <c r="D18" s="10">
        <v>0.5</v>
      </c>
      <c r="E18" s="11">
        <f>F18*1.5</f>
        <v>2532</v>
      </c>
      <c r="F18" s="12">
        <f t="shared" si="0"/>
        <v>1688</v>
      </c>
      <c r="G18" s="73">
        <v>278</v>
      </c>
      <c r="H18" s="73">
        <v>386</v>
      </c>
      <c r="I18" s="73"/>
      <c r="J18" s="13"/>
      <c r="K18" s="13"/>
      <c r="L18" s="13">
        <v>545</v>
      </c>
      <c r="M18" s="13"/>
      <c r="N18" s="13">
        <v>479</v>
      </c>
      <c r="O18" s="13"/>
      <c r="P18" s="13"/>
      <c r="Q18" s="13"/>
      <c r="R18" s="15"/>
      <c r="S18" s="15"/>
    </row>
    <row r="19" spans="1:19" ht="15">
      <c r="A19" s="59">
        <v>16</v>
      </c>
      <c r="B19" s="8" t="s">
        <v>33</v>
      </c>
      <c r="C19" s="9" t="s">
        <v>17</v>
      </c>
      <c r="D19" s="10">
        <v>0.24</v>
      </c>
      <c r="E19" s="11">
        <f>F19*1.24</f>
        <v>2518.44</v>
      </c>
      <c r="F19" s="12">
        <f>SUM(G19:Q19)</f>
        <v>2031</v>
      </c>
      <c r="G19" s="73"/>
      <c r="H19" s="73"/>
      <c r="I19" s="73"/>
      <c r="J19" s="13"/>
      <c r="K19" s="13">
        <v>1836</v>
      </c>
      <c r="L19" s="13"/>
      <c r="M19" s="13"/>
      <c r="N19" s="13">
        <v>195</v>
      </c>
      <c r="O19" s="13"/>
      <c r="P19" s="13"/>
      <c r="Q19" s="13"/>
      <c r="R19" s="15"/>
      <c r="S19" s="15"/>
    </row>
    <row r="20" spans="1:19" ht="15">
      <c r="A20" s="59">
        <v>17</v>
      </c>
      <c r="B20" s="8" t="s">
        <v>126</v>
      </c>
      <c r="C20" s="71" t="s">
        <v>22</v>
      </c>
      <c r="D20" s="10">
        <v>1</v>
      </c>
      <c r="E20" s="11">
        <f aca="true" t="shared" si="1" ref="E20:E47">F20*2</f>
        <v>2346</v>
      </c>
      <c r="F20" s="12">
        <f t="shared" si="0"/>
        <v>1173</v>
      </c>
      <c r="G20" s="73">
        <v>192</v>
      </c>
      <c r="H20" s="73">
        <v>118</v>
      </c>
      <c r="I20" s="73"/>
      <c r="J20" s="13">
        <v>156</v>
      </c>
      <c r="K20" s="13"/>
      <c r="L20" s="13"/>
      <c r="M20" s="13">
        <v>200</v>
      </c>
      <c r="N20" s="13">
        <v>168</v>
      </c>
      <c r="O20" s="13">
        <v>200</v>
      </c>
      <c r="P20" s="13"/>
      <c r="Q20" s="13">
        <v>139</v>
      </c>
      <c r="R20" s="15"/>
      <c r="S20" s="15"/>
    </row>
    <row r="21" spans="1:19" ht="15">
      <c r="A21" s="59">
        <v>18</v>
      </c>
      <c r="B21" s="8" t="s">
        <v>20</v>
      </c>
      <c r="C21" s="9" t="s">
        <v>19</v>
      </c>
      <c r="D21" s="10">
        <v>1</v>
      </c>
      <c r="E21" s="11">
        <f t="shared" si="1"/>
        <v>2240</v>
      </c>
      <c r="F21" s="12">
        <f>SUM(G21:Q21)</f>
        <v>1120</v>
      </c>
      <c r="G21" s="73"/>
      <c r="H21" s="73"/>
      <c r="I21" s="73"/>
      <c r="J21" s="13"/>
      <c r="K21" s="13"/>
      <c r="L21" s="13">
        <v>370</v>
      </c>
      <c r="M21" s="13"/>
      <c r="N21" s="13">
        <v>350</v>
      </c>
      <c r="O21" s="13"/>
      <c r="P21" s="13"/>
      <c r="Q21" s="13">
        <v>400</v>
      </c>
      <c r="R21" s="15"/>
      <c r="S21" s="15"/>
    </row>
    <row r="22" spans="1:19" ht="15">
      <c r="A22" s="59">
        <v>19</v>
      </c>
      <c r="B22" s="8" t="s">
        <v>178</v>
      </c>
      <c r="C22" s="71" t="s">
        <v>27</v>
      </c>
      <c r="D22" s="10">
        <v>1</v>
      </c>
      <c r="E22" s="11">
        <f>F22*2</f>
        <v>2046</v>
      </c>
      <c r="F22" s="12">
        <f t="shared" si="0"/>
        <v>1023</v>
      </c>
      <c r="G22" s="73"/>
      <c r="H22" s="73">
        <v>132</v>
      </c>
      <c r="I22" s="73"/>
      <c r="J22" s="13">
        <v>205</v>
      </c>
      <c r="K22" s="13">
        <v>252</v>
      </c>
      <c r="L22" s="13">
        <v>207</v>
      </c>
      <c r="M22" s="13">
        <v>227</v>
      </c>
      <c r="N22" s="13"/>
      <c r="O22" s="13"/>
      <c r="P22" s="13"/>
      <c r="Q22" s="13"/>
      <c r="R22" s="15"/>
      <c r="S22" s="15"/>
    </row>
    <row r="23" spans="1:17" ht="15">
      <c r="A23" s="59">
        <v>20</v>
      </c>
      <c r="B23" s="8" t="s">
        <v>160</v>
      </c>
      <c r="C23" s="71" t="s">
        <v>27</v>
      </c>
      <c r="D23" s="10">
        <v>1</v>
      </c>
      <c r="E23" s="11">
        <f>F23*2</f>
        <v>2034</v>
      </c>
      <c r="F23" s="12">
        <f t="shared" si="0"/>
        <v>1017</v>
      </c>
      <c r="G23" s="73"/>
      <c r="H23" s="73">
        <v>128</v>
      </c>
      <c r="I23" s="73"/>
      <c r="J23" s="13">
        <v>205</v>
      </c>
      <c r="K23" s="13">
        <v>250</v>
      </c>
      <c r="L23" s="13">
        <v>207</v>
      </c>
      <c r="M23" s="13">
        <v>227</v>
      </c>
      <c r="N23" s="13"/>
      <c r="O23" s="13"/>
      <c r="P23" s="13"/>
      <c r="Q23" s="13"/>
    </row>
    <row r="24" spans="1:19" ht="15">
      <c r="A24" s="59">
        <v>21</v>
      </c>
      <c r="B24" s="8" t="s">
        <v>23</v>
      </c>
      <c r="C24" s="9" t="s">
        <v>19</v>
      </c>
      <c r="D24" s="10">
        <v>1</v>
      </c>
      <c r="E24" s="11">
        <f t="shared" si="1"/>
        <v>2028</v>
      </c>
      <c r="F24" s="12">
        <f t="shared" si="0"/>
        <v>1014</v>
      </c>
      <c r="G24" s="73"/>
      <c r="H24" s="73">
        <v>180</v>
      </c>
      <c r="I24" s="73"/>
      <c r="J24" s="13"/>
      <c r="K24" s="13">
        <v>200</v>
      </c>
      <c r="L24" s="13">
        <v>142</v>
      </c>
      <c r="M24" s="13">
        <v>92</v>
      </c>
      <c r="N24" s="13">
        <v>200</v>
      </c>
      <c r="O24" s="13"/>
      <c r="P24" s="13"/>
      <c r="Q24" s="13">
        <v>200</v>
      </c>
      <c r="R24" s="15"/>
      <c r="S24" s="15"/>
    </row>
    <row r="25" spans="1:19" ht="15">
      <c r="A25" s="59">
        <v>22</v>
      </c>
      <c r="B25" s="8" t="s">
        <v>129</v>
      </c>
      <c r="C25" s="71" t="s">
        <v>22</v>
      </c>
      <c r="D25" s="10">
        <v>1</v>
      </c>
      <c r="E25" s="11">
        <f t="shared" si="1"/>
        <v>1912</v>
      </c>
      <c r="F25" s="12">
        <f t="shared" si="0"/>
        <v>956</v>
      </c>
      <c r="G25" s="73">
        <v>106</v>
      </c>
      <c r="H25" s="73">
        <v>174</v>
      </c>
      <c r="I25" s="73"/>
      <c r="J25" s="13">
        <v>133</v>
      </c>
      <c r="K25" s="13">
        <v>199</v>
      </c>
      <c r="L25" s="13">
        <v>181</v>
      </c>
      <c r="M25" s="13"/>
      <c r="N25" s="13">
        <v>46</v>
      </c>
      <c r="O25" s="13"/>
      <c r="P25" s="13"/>
      <c r="Q25" s="13">
        <v>117</v>
      </c>
      <c r="R25" s="15"/>
      <c r="S25" s="15"/>
    </row>
    <row r="26" spans="1:19" ht="15">
      <c r="A26" s="59">
        <v>23</v>
      </c>
      <c r="B26" s="8" t="s">
        <v>128</v>
      </c>
      <c r="C26" s="71" t="s">
        <v>27</v>
      </c>
      <c r="D26" s="10">
        <v>1</v>
      </c>
      <c r="E26" s="11">
        <f t="shared" si="1"/>
        <v>1740</v>
      </c>
      <c r="F26" s="12">
        <f t="shared" si="0"/>
        <v>870</v>
      </c>
      <c r="G26" s="73">
        <v>146</v>
      </c>
      <c r="H26" s="73">
        <v>200</v>
      </c>
      <c r="I26" s="73"/>
      <c r="J26" s="13">
        <v>200</v>
      </c>
      <c r="K26" s="13"/>
      <c r="L26" s="13"/>
      <c r="M26" s="13"/>
      <c r="N26" s="13"/>
      <c r="O26" s="13">
        <v>135</v>
      </c>
      <c r="P26" s="13"/>
      <c r="Q26" s="13">
        <v>189</v>
      </c>
      <c r="R26" s="15"/>
      <c r="S26" s="15"/>
    </row>
    <row r="27" spans="1:19" ht="15">
      <c r="A27" s="59">
        <v>24</v>
      </c>
      <c r="B27" s="8" t="s">
        <v>42</v>
      </c>
      <c r="C27" s="71" t="s">
        <v>22</v>
      </c>
      <c r="D27" s="10">
        <v>1</v>
      </c>
      <c r="E27" s="11">
        <f t="shared" si="1"/>
        <v>1708</v>
      </c>
      <c r="F27" s="12">
        <f t="shared" si="0"/>
        <v>854</v>
      </c>
      <c r="G27" s="73">
        <v>114</v>
      </c>
      <c r="H27" s="73">
        <v>126</v>
      </c>
      <c r="I27" s="73">
        <v>137</v>
      </c>
      <c r="J27" s="13">
        <v>86</v>
      </c>
      <c r="K27" s="13"/>
      <c r="L27" s="13"/>
      <c r="M27" s="13">
        <v>220</v>
      </c>
      <c r="N27" s="13"/>
      <c r="O27" s="13"/>
      <c r="P27" s="13"/>
      <c r="Q27" s="13">
        <v>171</v>
      </c>
      <c r="R27" s="15"/>
      <c r="S27" s="15"/>
    </row>
    <row r="28" spans="1:19" ht="15">
      <c r="A28" s="59">
        <v>25</v>
      </c>
      <c r="B28" s="8" t="s">
        <v>158</v>
      </c>
      <c r="C28" s="71" t="s">
        <v>19</v>
      </c>
      <c r="D28" s="10">
        <v>1</v>
      </c>
      <c r="E28" s="11">
        <f t="shared" si="1"/>
        <v>1436</v>
      </c>
      <c r="F28" s="12">
        <f t="shared" si="0"/>
        <v>718</v>
      </c>
      <c r="G28" s="73"/>
      <c r="H28" s="73">
        <v>82</v>
      </c>
      <c r="I28" s="73"/>
      <c r="J28" s="13">
        <v>178</v>
      </c>
      <c r="K28" s="13"/>
      <c r="L28" s="13">
        <v>329</v>
      </c>
      <c r="M28" s="13"/>
      <c r="N28" s="13">
        <v>129</v>
      </c>
      <c r="O28" s="13"/>
      <c r="P28" s="13"/>
      <c r="Q28" s="13"/>
      <c r="R28" s="15"/>
      <c r="S28" s="15"/>
    </row>
    <row r="29" spans="1:19" ht="15">
      <c r="A29" s="59">
        <v>26</v>
      </c>
      <c r="B29" s="8" t="s">
        <v>21</v>
      </c>
      <c r="C29" s="9" t="s">
        <v>22</v>
      </c>
      <c r="D29" s="10">
        <v>1</v>
      </c>
      <c r="E29" s="11">
        <f t="shared" si="1"/>
        <v>1376</v>
      </c>
      <c r="F29" s="12">
        <f t="shared" si="0"/>
        <v>688</v>
      </c>
      <c r="G29" s="73"/>
      <c r="H29" s="73"/>
      <c r="I29" s="73"/>
      <c r="J29" s="13">
        <v>189</v>
      </c>
      <c r="K29" s="13">
        <v>127</v>
      </c>
      <c r="L29" s="13"/>
      <c r="M29" s="13">
        <v>149</v>
      </c>
      <c r="N29" s="13">
        <v>87</v>
      </c>
      <c r="O29" s="13"/>
      <c r="P29" s="13"/>
      <c r="Q29" s="13">
        <v>136</v>
      </c>
      <c r="R29" s="15"/>
      <c r="S29" s="15"/>
    </row>
    <row r="30" spans="1:19" ht="15">
      <c r="A30" s="59">
        <v>27</v>
      </c>
      <c r="B30" s="8" t="s">
        <v>41</v>
      </c>
      <c r="C30" s="71" t="s">
        <v>28</v>
      </c>
      <c r="D30" s="10">
        <v>0.5</v>
      </c>
      <c r="E30" s="11">
        <f>F30*1.5</f>
        <v>1224</v>
      </c>
      <c r="F30" s="12">
        <f>SUM(G30:Q30)</f>
        <v>816</v>
      </c>
      <c r="G30" s="73"/>
      <c r="H30" s="73"/>
      <c r="I30" s="73"/>
      <c r="J30" s="13"/>
      <c r="K30" s="13"/>
      <c r="L30" s="13">
        <v>367</v>
      </c>
      <c r="M30" s="13"/>
      <c r="N30" s="13">
        <v>296</v>
      </c>
      <c r="O30" s="13"/>
      <c r="P30" s="13"/>
      <c r="Q30" s="13">
        <v>153</v>
      </c>
      <c r="R30" s="15"/>
      <c r="S30" s="15"/>
    </row>
    <row r="31" spans="1:19" ht="15">
      <c r="A31" s="59">
        <v>28</v>
      </c>
      <c r="B31" s="8" t="s">
        <v>29</v>
      </c>
      <c r="C31" s="71" t="s">
        <v>37</v>
      </c>
      <c r="D31" s="10">
        <v>1</v>
      </c>
      <c r="E31" s="11">
        <f t="shared" si="1"/>
        <v>1220</v>
      </c>
      <c r="F31" s="12">
        <f t="shared" si="0"/>
        <v>610</v>
      </c>
      <c r="G31" s="73">
        <v>75</v>
      </c>
      <c r="H31" s="73">
        <v>82</v>
      </c>
      <c r="I31" s="73">
        <v>79</v>
      </c>
      <c r="J31" s="13">
        <v>126</v>
      </c>
      <c r="K31" s="13"/>
      <c r="L31" s="13"/>
      <c r="M31" s="13">
        <v>85</v>
      </c>
      <c r="N31" s="13"/>
      <c r="O31" s="13"/>
      <c r="P31" s="13">
        <v>163</v>
      </c>
      <c r="Q31" s="13"/>
      <c r="R31" s="15"/>
      <c r="S31" s="15"/>
    </row>
    <row r="32" spans="1:19" ht="15">
      <c r="A32" s="59">
        <v>29</v>
      </c>
      <c r="B32" s="8" t="s">
        <v>26</v>
      </c>
      <c r="C32" s="71" t="s">
        <v>22</v>
      </c>
      <c r="D32" s="10">
        <v>1</v>
      </c>
      <c r="E32" s="11">
        <f t="shared" si="1"/>
        <v>1198</v>
      </c>
      <c r="F32" s="12">
        <f t="shared" si="0"/>
        <v>599</v>
      </c>
      <c r="G32" s="73"/>
      <c r="H32" s="73"/>
      <c r="I32" s="73"/>
      <c r="J32" s="13"/>
      <c r="K32" s="13"/>
      <c r="L32" s="13"/>
      <c r="M32" s="13"/>
      <c r="N32" s="13">
        <v>123</v>
      </c>
      <c r="O32" s="13">
        <v>118</v>
      </c>
      <c r="P32" s="13">
        <v>200</v>
      </c>
      <c r="Q32" s="13">
        <v>158</v>
      </c>
      <c r="R32" s="15"/>
      <c r="S32" s="15"/>
    </row>
    <row r="33" spans="1:19" ht="15">
      <c r="A33" s="59">
        <v>30</v>
      </c>
      <c r="B33" s="8" t="s">
        <v>174</v>
      </c>
      <c r="C33" s="71" t="s">
        <v>19</v>
      </c>
      <c r="D33" s="10">
        <v>1</v>
      </c>
      <c r="E33" s="11">
        <f t="shared" si="1"/>
        <v>1098</v>
      </c>
      <c r="F33" s="12">
        <f>SUM(G33:Q33)</f>
        <v>549</v>
      </c>
      <c r="G33" s="73"/>
      <c r="H33" s="73"/>
      <c r="I33" s="73"/>
      <c r="J33" s="13">
        <v>284</v>
      </c>
      <c r="K33" s="13"/>
      <c r="L33" s="13">
        <v>265</v>
      </c>
      <c r="M33" s="13"/>
      <c r="N33" s="13"/>
      <c r="O33" s="13"/>
      <c r="P33" s="13"/>
      <c r="Q33" s="13"/>
      <c r="R33" s="15"/>
      <c r="S33" s="15"/>
    </row>
    <row r="34" spans="1:19" ht="15">
      <c r="A34" s="59">
        <v>31</v>
      </c>
      <c r="B34" s="8" t="s">
        <v>175</v>
      </c>
      <c r="C34" s="71" t="s">
        <v>22</v>
      </c>
      <c r="D34" s="10">
        <v>1</v>
      </c>
      <c r="E34" s="11">
        <f t="shared" si="1"/>
        <v>1040</v>
      </c>
      <c r="F34" s="12">
        <f t="shared" si="0"/>
        <v>520</v>
      </c>
      <c r="G34" s="73"/>
      <c r="H34" s="73"/>
      <c r="I34" s="73"/>
      <c r="J34" s="13">
        <v>520</v>
      </c>
      <c r="K34" s="13"/>
      <c r="L34" s="13"/>
      <c r="M34" s="13"/>
      <c r="N34" s="13"/>
      <c r="O34" s="13"/>
      <c r="P34" s="13"/>
      <c r="Q34" s="13"/>
      <c r="R34" s="15"/>
      <c r="S34" s="15"/>
    </row>
    <row r="35" spans="1:19" ht="15">
      <c r="A35" s="59">
        <v>32</v>
      </c>
      <c r="B35" s="8" t="s">
        <v>156</v>
      </c>
      <c r="C35" s="71" t="s">
        <v>19</v>
      </c>
      <c r="D35" s="10">
        <v>1</v>
      </c>
      <c r="E35" s="11">
        <f t="shared" si="1"/>
        <v>934</v>
      </c>
      <c r="F35" s="12">
        <f t="shared" si="0"/>
        <v>467</v>
      </c>
      <c r="G35" s="73"/>
      <c r="H35" s="73">
        <v>175</v>
      </c>
      <c r="I35" s="73"/>
      <c r="J35" s="13"/>
      <c r="K35" s="13">
        <v>167</v>
      </c>
      <c r="L35" s="13"/>
      <c r="M35" s="13"/>
      <c r="N35" s="13">
        <v>125</v>
      </c>
      <c r="O35" s="13"/>
      <c r="P35" s="13"/>
      <c r="Q35" s="13"/>
      <c r="R35" s="15"/>
      <c r="S35" s="15"/>
    </row>
    <row r="36" spans="1:19" ht="15">
      <c r="A36" s="59">
        <v>33</v>
      </c>
      <c r="B36" s="8" t="s">
        <v>192</v>
      </c>
      <c r="C36" s="71" t="s">
        <v>34</v>
      </c>
      <c r="D36" s="10">
        <v>0.32</v>
      </c>
      <c r="E36" s="11">
        <f>F36*1.32</f>
        <v>891</v>
      </c>
      <c r="F36" s="12">
        <f>SUM(G36:Q36)</f>
        <v>675</v>
      </c>
      <c r="G36" s="73"/>
      <c r="H36" s="73"/>
      <c r="I36" s="73"/>
      <c r="J36" s="13"/>
      <c r="K36" s="13">
        <v>322</v>
      </c>
      <c r="L36" s="13">
        <v>353</v>
      </c>
      <c r="M36" s="13"/>
      <c r="N36" s="13"/>
      <c r="O36" s="13"/>
      <c r="P36" s="13"/>
      <c r="Q36" s="13"/>
      <c r="R36" s="15"/>
      <c r="S36" s="15"/>
    </row>
    <row r="37" spans="1:19" ht="15">
      <c r="A37" s="59">
        <v>34</v>
      </c>
      <c r="B37" s="8" t="s">
        <v>127</v>
      </c>
      <c r="C37" s="71" t="s">
        <v>27</v>
      </c>
      <c r="D37" s="10">
        <v>1</v>
      </c>
      <c r="E37" s="11">
        <f t="shared" si="1"/>
        <v>878</v>
      </c>
      <c r="F37" s="12">
        <f>SUM(G37:Q37)</f>
        <v>439</v>
      </c>
      <c r="G37" s="73">
        <v>163</v>
      </c>
      <c r="H37" s="73"/>
      <c r="I37" s="73"/>
      <c r="J37" s="13"/>
      <c r="K37" s="13"/>
      <c r="L37" s="13"/>
      <c r="M37" s="13">
        <v>164</v>
      </c>
      <c r="N37" s="13">
        <v>112</v>
      </c>
      <c r="O37" s="13"/>
      <c r="P37" s="13"/>
      <c r="Q37" s="13"/>
      <c r="R37" s="15"/>
      <c r="S37" s="15"/>
    </row>
    <row r="38" spans="1:19" ht="15">
      <c r="A38" s="59">
        <v>35</v>
      </c>
      <c r="B38" s="8" t="s">
        <v>38</v>
      </c>
      <c r="C38" s="9" t="s">
        <v>19</v>
      </c>
      <c r="D38" s="10">
        <v>1</v>
      </c>
      <c r="E38" s="11">
        <f t="shared" si="1"/>
        <v>738</v>
      </c>
      <c r="F38" s="12">
        <f t="shared" si="0"/>
        <v>369</v>
      </c>
      <c r="G38" s="73"/>
      <c r="H38" s="73">
        <v>369</v>
      </c>
      <c r="I38" s="73"/>
      <c r="J38" s="13"/>
      <c r="K38" s="13"/>
      <c r="L38" s="13"/>
      <c r="M38" s="13"/>
      <c r="N38" s="13"/>
      <c r="O38" s="13"/>
      <c r="P38" s="13"/>
      <c r="Q38" s="13"/>
      <c r="R38" s="15"/>
      <c r="S38" s="15"/>
    </row>
    <row r="39" spans="1:19" ht="15">
      <c r="A39" s="59">
        <v>36</v>
      </c>
      <c r="B39" s="8" t="s">
        <v>183</v>
      </c>
      <c r="C39" s="71" t="s">
        <v>24</v>
      </c>
      <c r="D39" s="10">
        <v>1</v>
      </c>
      <c r="E39" s="11">
        <f t="shared" si="1"/>
        <v>696</v>
      </c>
      <c r="F39" s="12">
        <f t="shared" si="0"/>
        <v>348</v>
      </c>
      <c r="G39" s="73"/>
      <c r="H39" s="73"/>
      <c r="I39" s="73"/>
      <c r="J39" s="13"/>
      <c r="K39" s="13">
        <v>348</v>
      </c>
      <c r="L39" s="13"/>
      <c r="M39" s="13"/>
      <c r="N39" s="13"/>
      <c r="O39" s="13"/>
      <c r="P39" s="13"/>
      <c r="Q39" s="13"/>
      <c r="R39" s="15"/>
      <c r="S39" s="15"/>
    </row>
    <row r="40" spans="1:19" ht="15">
      <c r="A40" s="59">
        <v>37</v>
      </c>
      <c r="B40" s="8" t="s">
        <v>199</v>
      </c>
      <c r="C40" s="71" t="s">
        <v>24</v>
      </c>
      <c r="D40" s="10" t="s">
        <v>24</v>
      </c>
      <c r="E40" s="11">
        <f>F40</f>
        <v>577</v>
      </c>
      <c r="F40" s="12">
        <f>SUM(G40:Q40)</f>
        <v>577</v>
      </c>
      <c r="G40" s="73"/>
      <c r="H40" s="73"/>
      <c r="I40" s="73"/>
      <c r="J40" s="13"/>
      <c r="K40" s="13">
        <v>577</v>
      </c>
      <c r="L40" s="13"/>
      <c r="M40" s="13"/>
      <c r="N40" s="13"/>
      <c r="O40" s="13"/>
      <c r="P40" s="13"/>
      <c r="Q40" s="13"/>
      <c r="R40" s="15"/>
      <c r="S40" s="15"/>
    </row>
    <row r="41" spans="1:19" ht="15">
      <c r="A41" s="59">
        <v>38</v>
      </c>
      <c r="B41" s="8" t="s">
        <v>184</v>
      </c>
      <c r="C41" s="71" t="s">
        <v>24</v>
      </c>
      <c r="D41" s="10">
        <v>1</v>
      </c>
      <c r="E41" s="11">
        <f t="shared" si="1"/>
        <v>528</v>
      </c>
      <c r="F41" s="12">
        <f>SUM(G41:Q41)</f>
        <v>264</v>
      </c>
      <c r="G41" s="73"/>
      <c r="H41" s="73"/>
      <c r="I41" s="73"/>
      <c r="J41" s="13"/>
      <c r="K41" s="13">
        <v>264</v>
      </c>
      <c r="L41" s="13"/>
      <c r="M41" s="13"/>
      <c r="N41" s="13"/>
      <c r="O41" s="13"/>
      <c r="P41" s="13"/>
      <c r="Q41" s="13"/>
      <c r="R41" s="15"/>
      <c r="S41" s="15"/>
    </row>
    <row r="42" spans="1:19" ht="15">
      <c r="A42" s="59">
        <v>39</v>
      </c>
      <c r="B42" s="8" t="s">
        <v>205</v>
      </c>
      <c r="C42" s="71" t="s">
        <v>19</v>
      </c>
      <c r="D42" s="10">
        <v>1</v>
      </c>
      <c r="E42" s="11">
        <f t="shared" si="1"/>
        <v>400</v>
      </c>
      <c r="F42" s="12">
        <f t="shared" si="0"/>
        <v>200</v>
      </c>
      <c r="G42" s="73"/>
      <c r="H42" s="73"/>
      <c r="I42" s="73"/>
      <c r="J42" s="13"/>
      <c r="K42" s="13"/>
      <c r="L42" s="13">
        <v>200</v>
      </c>
      <c r="M42" s="13"/>
      <c r="N42" s="13"/>
      <c r="O42" s="13"/>
      <c r="P42" s="13"/>
      <c r="Q42" s="13"/>
      <c r="R42" s="15"/>
      <c r="S42" s="15"/>
    </row>
    <row r="43" spans="1:19" ht="15">
      <c r="A43" s="59">
        <v>40</v>
      </c>
      <c r="B43" s="8" t="s">
        <v>25</v>
      </c>
      <c r="C43" s="14" t="s">
        <v>24</v>
      </c>
      <c r="D43" s="10" t="s">
        <v>24</v>
      </c>
      <c r="E43" s="11">
        <f>F43</f>
        <v>376</v>
      </c>
      <c r="F43" s="12">
        <f t="shared" si="0"/>
        <v>376</v>
      </c>
      <c r="G43" s="73"/>
      <c r="H43" s="73"/>
      <c r="I43" s="73"/>
      <c r="J43" s="13"/>
      <c r="K43" s="13">
        <v>376</v>
      </c>
      <c r="L43" s="13"/>
      <c r="M43" s="13"/>
      <c r="N43" s="13"/>
      <c r="O43" s="13"/>
      <c r="P43" s="13"/>
      <c r="Q43" s="13"/>
      <c r="R43" s="15"/>
      <c r="S43" s="15"/>
    </row>
    <row r="44" spans="1:19" ht="15">
      <c r="A44" s="59">
        <v>41</v>
      </c>
      <c r="B44" s="8" t="s">
        <v>239</v>
      </c>
      <c r="C44" s="71" t="s">
        <v>24</v>
      </c>
      <c r="D44" s="10" t="s">
        <v>24</v>
      </c>
      <c r="E44" s="11">
        <f>F44</f>
        <v>310</v>
      </c>
      <c r="F44" s="12">
        <f t="shared" si="0"/>
        <v>310</v>
      </c>
      <c r="G44" s="73"/>
      <c r="H44" s="73"/>
      <c r="I44" s="73"/>
      <c r="J44" s="13"/>
      <c r="K44" s="13"/>
      <c r="L44" s="13"/>
      <c r="M44" s="13"/>
      <c r="N44" s="13"/>
      <c r="O44" s="13"/>
      <c r="P44" s="13">
        <v>310</v>
      </c>
      <c r="Q44" s="13"/>
      <c r="R44" s="15"/>
      <c r="S44" s="15"/>
    </row>
    <row r="45" spans="1:19" ht="15">
      <c r="A45" s="59">
        <v>42</v>
      </c>
      <c r="B45" s="8" t="s">
        <v>215</v>
      </c>
      <c r="C45" s="71" t="s">
        <v>27</v>
      </c>
      <c r="D45" s="10">
        <v>1</v>
      </c>
      <c r="E45" s="11">
        <f>F45*2</f>
        <v>282</v>
      </c>
      <c r="F45" s="12">
        <f t="shared" si="0"/>
        <v>141</v>
      </c>
      <c r="G45" s="73"/>
      <c r="H45" s="73"/>
      <c r="I45" s="73"/>
      <c r="J45" s="13"/>
      <c r="K45" s="13"/>
      <c r="L45" s="13"/>
      <c r="M45" s="13">
        <v>141</v>
      </c>
      <c r="N45" s="13"/>
      <c r="O45" s="13"/>
      <c r="P45" s="13"/>
      <c r="Q45" s="13"/>
      <c r="R45" s="15"/>
      <c r="S45" s="15"/>
    </row>
    <row r="46" spans="1:19" ht="15">
      <c r="A46" s="59">
        <v>43</v>
      </c>
      <c r="B46" s="8" t="s">
        <v>227</v>
      </c>
      <c r="C46" s="14" t="s">
        <v>24</v>
      </c>
      <c r="D46" s="10" t="s">
        <v>24</v>
      </c>
      <c r="E46" s="11">
        <f>F46</f>
        <v>193</v>
      </c>
      <c r="F46" s="12">
        <f>SUM(G46:Q46)</f>
        <v>193</v>
      </c>
      <c r="G46" s="73"/>
      <c r="H46" s="73"/>
      <c r="I46" s="73"/>
      <c r="J46" s="13"/>
      <c r="K46" s="13"/>
      <c r="L46" s="13"/>
      <c r="M46" s="13"/>
      <c r="N46" s="13">
        <v>193</v>
      </c>
      <c r="O46" s="13"/>
      <c r="P46" s="13"/>
      <c r="Q46" s="13"/>
      <c r="R46" s="15"/>
      <c r="S46" s="15"/>
    </row>
    <row r="47" spans="1:19" ht="15">
      <c r="A47" s="59">
        <v>44</v>
      </c>
      <c r="B47" s="8" t="s">
        <v>202</v>
      </c>
      <c r="C47" s="71" t="s">
        <v>24</v>
      </c>
      <c r="D47" s="10">
        <v>1</v>
      </c>
      <c r="E47" s="11">
        <f t="shared" si="1"/>
        <v>78</v>
      </c>
      <c r="F47" s="12">
        <f>SUM(G47:Q47)</f>
        <v>39</v>
      </c>
      <c r="G47" s="73"/>
      <c r="H47" s="73"/>
      <c r="I47" s="73"/>
      <c r="J47" s="13"/>
      <c r="K47" s="13">
        <v>39</v>
      </c>
      <c r="L47" s="13"/>
      <c r="M47" s="13"/>
      <c r="N47" s="13"/>
      <c r="O47" s="13"/>
      <c r="P47" s="13"/>
      <c r="Q47" s="13"/>
      <c r="R47" s="15"/>
      <c r="S47" s="15"/>
    </row>
    <row r="48" spans="1:19" ht="15.75" thickBot="1">
      <c r="A48" s="60"/>
      <c r="B48" s="17"/>
      <c r="C48" s="18"/>
      <c r="D48" s="19"/>
      <c r="E48" s="20"/>
      <c r="F48" s="21"/>
      <c r="G48" s="74"/>
      <c r="H48" s="74"/>
      <c r="I48" s="74"/>
      <c r="J48" s="16"/>
      <c r="K48" s="16"/>
      <c r="L48" s="16"/>
      <c r="M48" s="16"/>
      <c r="N48" s="16"/>
      <c r="O48" s="16"/>
      <c r="P48" s="16"/>
      <c r="Q48" s="16"/>
      <c r="R48" s="15"/>
      <c r="S48" s="15"/>
    </row>
    <row r="49" spans="1:19" ht="15">
      <c r="A49"/>
      <c r="B49"/>
      <c r="C49"/>
      <c r="D49"/>
      <c r="E49"/>
      <c r="F49"/>
      <c r="G49" s="75"/>
      <c r="H49" s="75"/>
      <c r="I49" s="75"/>
      <c r="J49"/>
      <c r="K49"/>
      <c r="L49"/>
      <c r="M49"/>
      <c r="N49"/>
      <c r="O49"/>
      <c r="P49"/>
      <c r="Q49"/>
      <c r="R49" s="15"/>
      <c r="S49" s="15"/>
    </row>
    <row r="50" spans="1:19" ht="15">
      <c r="A50"/>
      <c r="B50"/>
      <c r="C50"/>
      <c r="D50"/>
      <c r="E50"/>
      <c r="F50"/>
      <c r="G50" s="75"/>
      <c r="H50" s="75"/>
      <c r="I50" s="75"/>
      <c r="J50"/>
      <c r="K50"/>
      <c r="L50"/>
      <c r="M50"/>
      <c r="N50"/>
      <c r="O50"/>
      <c r="P50"/>
      <c r="Q50"/>
      <c r="R50" s="15"/>
      <c r="S50" s="15"/>
    </row>
    <row r="51" spans="3:17" ht="56.25" customHeight="1">
      <c r="C51" s="22"/>
      <c r="D51" s="23"/>
      <c r="E51" s="24"/>
      <c r="F51" s="25"/>
      <c r="G51" s="22"/>
      <c r="H51" s="22"/>
      <c r="I51" s="22"/>
      <c r="J51" s="26"/>
      <c r="K51" s="26"/>
      <c r="L51" s="26"/>
      <c r="M51" s="26"/>
      <c r="N51" s="26"/>
      <c r="O51" s="26"/>
      <c r="P51" s="26"/>
      <c r="Q51" s="26"/>
    </row>
    <row r="52" ht="37.5">
      <c r="A52" s="2" t="s">
        <v>43</v>
      </c>
    </row>
    <row r="53" ht="15.75" thickBot="1"/>
    <row r="54" spans="1:17" ht="34.5" thickBot="1">
      <c r="A54" s="61" t="s">
        <v>1</v>
      </c>
      <c r="B54" s="58" t="s">
        <v>2</v>
      </c>
      <c r="C54" s="5" t="s">
        <v>3</v>
      </c>
      <c r="D54" s="5" t="s">
        <v>4</v>
      </c>
      <c r="E54" s="6" t="s">
        <v>5</v>
      </c>
      <c r="F54" s="5" t="s">
        <v>6</v>
      </c>
      <c r="G54" s="76" t="s">
        <v>166</v>
      </c>
      <c r="H54" s="76" t="s">
        <v>7</v>
      </c>
      <c r="I54" s="76" t="s">
        <v>8</v>
      </c>
      <c r="J54" s="6" t="s">
        <v>9</v>
      </c>
      <c r="K54" s="6" t="s">
        <v>10</v>
      </c>
      <c r="L54" s="6" t="s">
        <v>11</v>
      </c>
      <c r="M54" s="6" t="s">
        <v>12</v>
      </c>
      <c r="N54" s="6" t="s">
        <v>13</v>
      </c>
      <c r="O54" s="6" t="s">
        <v>253</v>
      </c>
      <c r="P54" s="7" t="s">
        <v>14</v>
      </c>
      <c r="Q54" s="6" t="s">
        <v>15</v>
      </c>
    </row>
    <row r="55" spans="1:17" ht="15">
      <c r="A55" s="59">
        <v>1</v>
      </c>
      <c r="B55" s="8" t="s">
        <v>63</v>
      </c>
      <c r="C55" s="71" t="s">
        <v>45</v>
      </c>
      <c r="D55" s="10">
        <v>0.5</v>
      </c>
      <c r="E55" s="11">
        <f>F55*1.5</f>
        <v>17076</v>
      </c>
      <c r="F55" s="12">
        <f>SUM(G55:Q55)</f>
        <v>11384</v>
      </c>
      <c r="G55" s="73">
        <v>800</v>
      </c>
      <c r="H55" s="73">
        <v>800</v>
      </c>
      <c r="I55" s="73"/>
      <c r="J55" s="13">
        <v>800</v>
      </c>
      <c r="K55" s="13">
        <v>1600</v>
      </c>
      <c r="L55" s="13">
        <v>1427</v>
      </c>
      <c r="M55" s="13"/>
      <c r="N55" s="13">
        <v>1272</v>
      </c>
      <c r="O55" s="13">
        <v>1600</v>
      </c>
      <c r="P55" s="13">
        <v>1553</v>
      </c>
      <c r="Q55" s="13">
        <v>1532</v>
      </c>
    </row>
    <row r="56" spans="1:17" ht="15">
      <c r="A56" s="59">
        <v>2</v>
      </c>
      <c r="B56" s="8" t="s">
        <v>44</v>
      </c>
      <c r="C56" s="71" t="s">
        <v>58</v>
      </c>
      <c r="D56" s="10">
        <v>0.32</v>
      </c>
      <c r="E56" s="11">
        <f>F56*1.32</f>
        <v>13262.04</v>
      </c>
      <c r="F56" s="12">
        <f>SUM(G56:Q56)</f>
        <v>10047</v>
      </c>
      <c r="G56" s="73">
        <v>1225</v>
      </c>
      <c r="H56" s="73">
        <v>1600</v>
      </c>
      <c r="I56" s="73">
        <v>1263</v>
      </c>
      <c r="J56" s="13">
        <v>1946</v>
      </c>
      <c r="K56" s="13">
        <v>991</v>
      </c>
      <c r="L56" s="13"/>
      <c r="M56" s="13">
        <v>1600</v>
      </c>
      <c r="N56" s="13"/>
      <c r="O56" s="13"/>
      <c r="P56" s="13"/>
      <c r="Q56" s="13">
        <v>1422</v>
      </c>
    </row>
    <row r="57" spans="1:17" ht="15">
      <c r="A57" s="59">
        <v>3</v>
      </c>
      <c r="B57" s="8" t="s">
        <v>62</v>
      </c>
      <c r="C57" s="71" t="s">
        <v>58</v>
      </c>
      <c r="D57" s="10">
        <v>0.32</v>
      </c>
      <c r="E57" s="11">
        <f>F57*1.32</f>
        <v>12978.24</v>
      </c>
      <c r="F57" s="12">
        <f aca="true" t="shared" si="2" ref="F57:F96">SUM(G57:Q57)</f>
        <v>9832</v>
      </c>
      <c r="G57" s="73">
        <v>704</v>
      </c>
      <c r="H57" s="73">
        <v>661</v>
      </c>
      <c r="I57" s="73">
        <v>710</v>
      </c>
      <c r="J57" s="13">
        <v>1198</v>
      </c>
      <c r="K57" s="13">
        <v>1390</v>
      </c>
      <c r="L57" s="13">
        <v>1240</v>
      </c>
      <c r="M57" s="13"/>
      <c r="N57" s="13">
        <v>1575</v>
      </c>
      <c r="O57" s="13"/>
      <c r="P57" s="13">
        <v>1353</v>
      </c>
      <c r="Q57" s="13">
        <v>1001</v>
      </c>
    </row>
    <row r="58" spans="1:17" ht="15">
      <c r="A58" s="59">
        <v>4</v>
      </c>
      <c r="B58" s="8" t="s">
        <v>46</v>
      </c>
      <c r="C58" s="71" t="s">
        <v>58</v>
      </c>
      <c r="D58" s="10">
        <v>0.32</v>
      </c>
      <c r="E58" s="11">
        <f>F58*1.32</f>
        <v>12315.6</v>
      </c>
      <c r="F58" s="12">
        <f t="shared" si="2"/>
        <v>9330</v>
      </c>
      <c r="G58" s="73">
        <v>1253</v>
      </c>
      <c r="H58" s="73"/>
      <c r="I58" s="73"/>
      <c r="J58" s="13">
        <v>1211</v>
      </c>
      <c r="K58" s="13"/>
      <c r="L58" s="13">
        <v>1107</v>
      </c>
      <c r="M58" s="13">
        <v>1260</v>
      </c>
      <c r="N58" s="13">
        <v>1600</v>
      </c>
      <c r="O58" s="13"/>
      <c r="P58" s="13">
        <v>1299</v>
      </c>
      <c r="Q58" s="13">
        <v>1600</v>
      </c>
    </row>
    <row r="59" spans="1:17" ht="15">
      <c r="A59" s="59">
        <v>5</v>
      </c>
      <c r="B59" s="8" t="s">
        <v>47</v>
      </c>
      <c r="C59" s="71" t="s">
        <v>45</v>
      </c>
      <c r="D59" s="10">
        <v>0.5</v>
      </c>
      <c r="E59" s="11">
        <f>F59*1.5</f>
        <v>10662</v>
      </c>
      <c r="F59" s="12">
        <f t="shared" si="2"/>
        <v>7108</v>
      </c>
      <c r="G59" s="73">
        <v>679</v>
      </c>
      <c r="H59" s="73">
        <v>647</v>
      </c>
      <c r="I59" s="73"/>
      <c r="J59" s="13">
        <v>257</v>
      </c>
      <c r="K59" s="13">
        <v>1413</v>
      </c>
      <c r="L59" s="13">
        <v>800</v>
      </c>
      <c r="M59" s="13"/>
      <c r="N59" s="13">
        <v>1249</v>
      </c>
      <c r="O59" s="13">
        <v>843</v>
      </c>
      <c r="P59" s="13">
        <v>1220</v>
      </c>
      <c r="Q59" s="13"/>
    </row>
    <row r="60" spans="1:17" ht="15">
      <c r="A60" s="59">
        <v>6</v>
      </c>
      <c r="B60" s="8" t="s">
        <v>71</v>
      </c>
      <c r="C60" s="71" t="s">
        <v>65</v>
      </c>
      <c r="D60" s="10">
        <v>1</v>
      </c>
      <c r="E60" s="11">
        <f>F60*2</f>
        <v>6648</v>
      </c>
      <c r="F60" s="12">
        <f>SUM(G60:Q60)</f>
        <v>3324</v>
      </c>
      <c r="G60" s="73"/>
      <c r="H60" s="73">
        <v>193</v>
      </c>
      <c r="I60" s="73">
        <v>200</v>
      </c>
      <c r="J60" s="13">
        <v>351</v>
      </c>
      <c r="K60" s="13">
        <v>329</v>
      </c>
      <c r="L60" s="13">
        <v>400</v>
      </c>
      <c r="M60" s="13">
        <v>278</v>
      </c>
      <c r="N60" s="13">
        <v>400</v>
      </c>
      <c r="O60" s="13">
        <v>400</v>
      </c>
      <c r="P60" s="13">
        <v>400</v>
      </c>
      <c r="Q60" s="13">
        <v>373</v>
      </c>
    </row>
    <row r="61" spans="1:17" ht="15">
      <c r="A61" s="59">
        <v>7</v>
      </c>
      <c r="B61" s="8" t="s">
        <v>61</v>
      </c>
      <c r="C61" s="71" t="s">
        <v>45</v>
      </c>
      <c r="D61" s="10">
        <v>0.5</v>
      </c>
      <c r="E61" s="11">
        <f>F61*1.5</f>
        <v>5622</v>
      </c>
      <c r="F61" s="12">
        <f t="shared" si="2"/>
        <v>3748</v>
      </c>
      <c r="G61" s="73">
        <v>513</v>
      </c>
      <c r="H61" s="73">
        <v>533</v>
      </c>
      <c r="I61" s="73">
        <v>800</v>
      </c>
      <c r="J61" s="13"/>
      <c r="K61" s="13">
        <v>641</v>
      </c>
      <c r="L61" s="13">
        <v>601</v>
      </c>
      <c r="M61" s="13"/>
      <c r="N61" s="13">
        <v>660</v>
      </c>
      <c r="O61" s="13"/>
      <c r="P61" s="13"/>
      <c r="Q61" s="13"/>
    </row>
    <row r="62" spans="1:17" ht="15">
      <c r="A62" s="59">
        <v>8</v>
      </c>
      <c r="B62" s="8" t="s">
        <v>55</v>
      </c>
      <c r="C62" s="71" t="s">
        <v>56</v>
      </c>
      <c r="D62" s="10">
        <v>0.16</v>
      </c>
      <c r="E62" s="11">
        <f>F62*1.16</f>
        <v>5265.24</v>
      </c>
      <c r="F62" s="12">
        <f>SUM(G62:Q62)</f>
        <v>4539</v>
      </c>
      <c r="G62" s="73"/>
      <c r="H62" s="73"/>
      <c r="I62" s="73"/>
      <c r="J62" s="13">
        <v>2800</v>
      </c>
      <c r="K62" s="13">
        <v>1739</v>
      </c>
      <c r="L62" s="13"/>
      <c r="M62" s="13"/>
      <c r="N62" s="13"/>
      <c r="O62" s="13"/>
      <c r="P62" s="13"/>
      <c r="Q62" s="13"/>
    </row>
    <row r="63" spans="1:17" ht="15">
      <c r="A63" s="59">
        <v>9</v>
      </c>
      <c r="B63" s="8" t="s">
        <v>50</v>
      </c>
      <c r="C63" s="9" t="s">
        <v>45</v>
      </c>
      <c r="D63" s="10">
        <v>0.5</v>
      </c>
      <c r="E63" s="11">
        <f>F63*1.5</f>
        <v>5238</v>
      </c>
      <c r="F63" s="12">
        <f>SUM(G63:Q63)</f>
        <v>3492</v>
      </c>
      <c r="G63" s="73">
        <v>321</v>
      </c>
      <c r="H63" s="73">
        <v>438</v>
      </c>
      <c r="I63" s="73"/>
      <c r="J63" s="13">
        <v>368</v>
      </c>
      <c r="K63" s="13">
        <v>659</v>
      </c>
      <c r="L63" s="13"/>
      <c r="M63" s="13"/>
      <c r="N63" s="13">
        <v>468</v>
      </c>
      <c r="O63" s="13"/>
      <c r="P63" s="13">
        <v>800</v>
      </c>
      <c r="Q63" s="13">
        <v>438</v>
      </c>
    </row>
    <row r="64" spans="1:17" ht="15">
      <c r="A64" s="59">
        <v>10</v>
      </c>
      <c r="B64" s="8" t="s">
        <v>145</v>
      </c>
      <c r="C64" s="71" t="s">
        <v>58</v>
      </c>
      <c r="D64" s="10">
        <v>0.32</v>
      </c>
      <c r="E64" s="11">
        <f>F64*1.32</f>
        <v>5173.08</v>
      </c>
      <c r="F64" s="12">
        <f t="shared" si="2"/>
        <v>3919</v>
      </c>
      <c r="G64" s="73">
        <v>526</v>
      </c>
      <c r="H64" s="73">
        <v>526</v>
      </c>
      <c r="I64" s="73"/>
      <c r="J64" s="13">
        <v>416</v>
      </c>
      <c r="K64" s="13"/>
      <c r="L64" s="13">
        <v>680</v>
      </c>
      <c r="M64" s="13"/>
      <c r="N64" s="13">
        <v>777</v>
      </c>
      <c r="O64" s="13">
        <v>994</v>
      </c>
      <c r="P64" s="13"/>
      <c r="Q64" s="13"/>
    </row>
    <row r="65" spans="1:17" ht="15">
      <c r="A65" s="59">
        <v>11</v>
      </c>
      <c r="B65" s="8" t="s">
        <v>49</v>
      </c>
      <c r="C65" s="9" t="s">
        <v>45</v>
      </c>
      <c r="D65" s="10">
        <v>0.5</v>
      </c>
      <c r="E65" s="11">
        <f>F65*1.5</f>
        <v>5110.5</v>
      </c>
      <c r="F65" s="12">
        <f t="shared" si="2"/>
        <v>3407</v>
      </c>
      <c r="G65" s="73"/>
      <c r="H65" s="73"/>
      <c r="I65" s="73"/>
      <c r="J65" s="13">
        <v>431</v>
      </c>
      <c r="K65" s="13">
        <v>712</v>
      </c>
      <c r="L65" s="13">
        <v>584</v>
      </c>
      <c r="M65" s="13">
        <v>594</v>
      </c>
      <c r="N65" s="13">
        <v>516</v>
      </c>
      <c r="O65" s="13"/>
      <c r="P65" s="13"/>
      <c r="Q65" s="13">
        <v>570</v>
      </c>
    </row>
    <row r="66" spans="1:17" ht="15">
      <c r="A66" s="59">
        <v>12</v>
      </c>
      <c r="B66" s="8" t="s">
        <v>189</v>
      </c>
      <c r="C66" s="71" t="s">
        <v>48</v>
      </c>
      <c r="D66" s="10">
        <v>1</v>
      </c>
      <c r="E66" s="11">
        <f>F66*2</f>
        <v>4874</v>
      </c>
      <c r="F66" s="12">
        <f t="shared" si="2"/>
        <v>2437</v>
      </c>
      <c r="G66" s="73"/>
      <c r="H66" s="73"/>
      <c r="I66" s="73"/>
      <c r="J66" s="13"/>
      <c r="K66" s="13">
        <v>400</v>
      </c>
      <c r="L66" s="13">
        <v>322</v>
      </c>
      <c r="M66" s="13"/>
      <c r="N66" s="13">
        <v>373</v>
      </c>
      <c r="O66" s="13">
        <v>258</v>
      </c>
      <c r="P66" s="13">
        <v>626</v>
      </c>
      <c r="Q66" s="13">
        <v>458</v>
      </c>
    </row>
    <row r="67" spans="1:17" ht="15">
      <c r="A67" s="59">
        <v>13</v>
      </c>
      <c r="B67" s="8" t="s">
        <v>68</v>
      </c>
      <c r="C67" s="71" t="s">
        <v>48</v>
      </c>
      <c r="D67" s="10">
        <v>1</v>
      </c>
      <c r="E67" s="11">
        <f>F67*2</f>
        <v>4636</v>
      </c>
      <c r="F67" s="12">
        <f t="shared" si="2"/>
        <v>2318</v>
      </c>
      <c r="G67" s="73">
        <v>314</v>
      </c>
      <c r="H67" s="73">
        <v>260</v>
      </c>
      <c r="I67" s="73">
        <v>341</v>
      </c>
      <c r="J67" s="13">
        <v>279</v>
      </c>
      <c r="K67" s="13"/>
      <c r="L67" s="13">
        <v>317</v>
      </c>
      <c r="M67" s="13"/>
      <c r="N67" s="13">
        <v>473</v>
      </c>
      <c r="O67" s="13"/>
      <c r="P67" s="13"/>
      <c r="Q67" s="13">
        <v>334</v>
      </c>
    </row>
    <row r="68" spans="1:17" ht="15">
      <c r="A68" s="59">
        <v>14</v>
      </c>
      <c r="B68" s="8" t="s">
        <v>252</v>
      </c>
      <c r="C68" s="71" t="s">
        <v>70</v>
      </c>
      <c r="D68" s="10">
        <v>0.24</v>
      </c>
      <c r="E68" s="11">
        <f>F68*1.24</f>
        <v>3472</v>
      </c>
      <c r="F68" s="12">
        <f>SUM(G68:Q68)</f>
        <v>2800</v>
      </c>
      <c r="G68" s="73"/>
      <c r="H68" s="73"/>
      <c r="I68" s="73"/>
      <c r="J68" s="13"/>
      <c r="K68" s="13"/>
      <c r="L68" s="13"/>
      <c r="M68" s="13"/>
      <c r="N68" s="13"/>
      <c r="O68" s="13">
        <v>2800</v>
      </c>
      <c r="P68" s="13"/>
      <c r="Q68" s="13"/>
    </row>
    <row r="69" spans="1:17" ht="15">
      <c r="A69" s="59">
        <v>15</v>
      </c>
      <c r="B69" s="8" t="s">
        <v>135</v>
      </c>
      <c r="C69" s="71" t="s">
        <v>48</v>
      </c>
      <c r="D69" s="10">
        <v>1</v>
      </c>
      <c r="E69" s="11">
        <f>F69*2</f>
        <v>3356</v>
      </c>
      <c r="F69" s="12">
        <f t="shared" si="2"/>
        <v>1678</v>
      </c>
      <c r="G69" s="73">
        <v>247</v>
      </c>
      <c r="H69" s="73">
        <v>359</v>
      </c>
      <c r="I69" s="73"/>
      <c r="J69" s="13"/>
      <c r="K69" s="13">
        <v>578</v>
      </c>
      <c r="L69" s="13">
        <v>494</v>
      </c>
      <c r="M69" s="13"/>
      <c r="N69" s="13"/>
      <c r="O69" s="13"/>
      <c r="P69" s="13"/>
      <c r="Q69" s="13"/>
    </row>
    <row r="70" spans="1:17" ht="15">
      <c r="A70" s="59">
        <v>16</v>
      </c>
      <c r="B70" s="8" t="s">
        <v>181</v>
      </c>
      <c r="C70" s="71" t="s">
        <v>58</v>
      </c>
      <c r="D70" s="10">
        <v>0.32</v>
      </c>
      <c r="E70" s="11">
        <f>F70*1.32</f>
        <v>3322.44</v>
      </c>
      <c r="F70" s="12">
        <f t="shared" si="2"/>
        <v>2517</v>
      </c>
      <c r="G70" s="73"/>
      <c r="H70" s="73"/>
      <c r="I70" s="73"/>
      <c r="J70" s="13"/>
      <c r="K70" s="13">
        <v>185</v>
      </c>
      <c r="L70" s="13">
        <v>391</v>
      </c>
      <c r="M70" s="13">
        <v>385</v>
      </c>
      <c r="N70" s="13">
        <v>335</v>
      </c>
      <c r="O70" s="13"/>
      <c r="P70" s="13">
        <v>740</v>
      </c>
      <c r="Q70" s="13">
        <v>481</v>
      </c>
    </row>
    <row r="71" spans="1:17" ht="15">
      <c r="A71" s="59">
        <v>17</v>
      </c>
      <c r="B71" s="8" t="s">
        <v>57</v>
      </c>
      <c r="C71" s="71" t="s">
        <v>58</v>
      </c>
      <c r="D71" s="10">
        <v>0.32</v>
      </c>
      <c r="E71" s="11">
        <f>F71*1.32</f>
        <v>3284.1600000000003</v>
      </c>
      <c r="F71" s="12">
        <f t="shared" si="2"/>
        <v>2488</v>
      </c>
      <c r="G71" s="73">
        <v>573</v>
      </c>
      <c r="H71" s="73"/>
      <c r="I71" s="73">
        <v>1141</v>
      </c>
      <c r="J71" s="13"/>
      <c r="K71" s="13"/>
      <c r="L71" s="13">
        <v>774</v>
      </c>
      <c r="M71" s="13"/>
      <c r="N71" s="13"/>
      <c r="O71" s="13"/>
      <c r="P71" s="13"/>
      <c r="Q71" s="13"/>
    </row>
    <row r="72" spans="1:17" ht="15">
      <c r="A72" s="59">
        <v>18</v>
      </c>
      <c r="B72" s="8" t="s">
        <v>54</v>
      </c>
      <c r="C72" s="71" t="s">
        <v>45</v>
      </c>
      <c r="D72" s="10">
        <v>0.5</v>
      </c>
      <c r="E72" s="11">
        <f>F72*1.5</f>
        <v>3240</v>
      </c>
      <c r="F72" s="12">
        <f t="shared" si="2"/>
        <v>2160</v>
      </c>
      <c r="G72" s="73">
        <v>257</v>
      </c>
      <c r="H72" s="73"/>
      <c r="I72" s="73">
        <v>787</v>
      </c>
      <c r="J72" s="13"/>
      <c r="K72" s="13">
        <v>674</v>
      </c>
      <c r="L72" s="13"/>
      <c r="M72" s="13"/>
      <c r="N72" s="13">
        <v>442</v>
      </c>
      <c r="O72" s="13"/>
      <c r="P72" s="13"/>
      <c r="Q72" s="13"/>
    </row>
    <row r="73" spans="1:17" ht="15">
      <c r="A73" s="59">
        <v>19</v>
      </c>
      <c r="B73" s="8" t="s">
        <v>64</v>
      </c>
      <c r="C73" s="71" t="s">
        <v>65</v>
      </c>
      <c r="D73" s="10">
        <v>1</v>
      </c>
      <c r="E73" s="11">
        <f>F73*2</f>
        <v>3234</v>
      </c>
      <c r="F73" s="12">
        <f t="shared" si="2"/>
        <v>1617</v>
      </c>
      <c r="G73" s="73">
        <v>291</v>
      </c>
      <c r="H73" s="73"/>
      <c r="I73" s="73"/>
      <c r="J73" s="13">
        <v>262</v>
      </c>
      <c r="K73" s="13"/>
      <c r="L73" s="13"/>
      <c r="M73" s="13">
        <v>376</v>
      </c>
      <c r="N73" s="13">
        <v>348</v>
      </c>
      <c r="O73" s="13"/>
      <c r="P73" s="13"/>
      <c r="Q73" s="13">
        <v>340</v>
      </c>
    </row>
    <row r="74" spans="1:17" ht="15">
      <c r="A74" s="59">
        <v>20</v>
      </c>
      <c r="B74" s="8" t="s">
        <v>53</v>
      </c>
      <c r="C74" s="9" t="s">
        <v>48</v>
      </c>
      <c r="D74" s="10">
        <v>1</v>
      </c>
      <c r="E74" s="11">
        <f>F74*2</f>
        <v>3202</v>
      </c>
      <c r="F74" s="12">
        <f t="shared" si="2"/>
        <v>1601</v>
      </c>
      <c r="G74" s="73">
        <v>200</v>
      </c>
      <c r="H74" s="73">
        <v>364</v>
      </c>
      <c r="I74" s="73"/>
      <c r="J74" s="13"/>
      <c r="K74" s="13">
        <v>190</v>
      </c>
      <c r="L74" s="13">
        <v>330</v>
      </c>
      <c r="M74" s="13"/>
      <c r="N74" s="13"/>
      <c r="O74" s="13">
        <v>273</v>
      </c>
      <c r="P74" s="13">
        <v>244</v>
      </c>
      <c r="Q74" s="13"/>
    </row>
    <row r="75" spans="1:17" ht="15">
      <c r="A75" s="59">
        <v>21</v>
      </c>
      <c r="B75" s="8" t="s">
        <v>66</v>
      </c>
      <c r="C75" s="71" t="s">
        <v>45</v>
      </c>
      <c r="D75" s="10">
        <v>0.5</v>
      </c>
      <c r="E75" s="11">
        <f>F75*1.5</f>
        <v>3162</v>
      </c>
      <c r="F75" s="12">
        <f t="shared" si="2"/>
        <v>2108</v>
      </c>
      <c r="G75" s="73">
        <v>599</v>
      </c>
      <c r="H75" s="73">
        <v>482</v>
      </c>
      <c r="I75" s="73">
        <v>674</v>
      </c>
      <c r="J75" s="13">
        <v>353</v>
      </c>
      <c r="K75" s="13"/>
      <c r="L75" s="13"/>
      <c r="M75" s="13"/>
      <c r="N75" s="13"/>
      <c r="O75" s="13"/>
      <c r="P75" s="13"/>
      <c r="Q75" s="13"/>
    </row>
    <row r="76" spans="1:17" ht="15">
      <c r="A76" s="59">
        <v>22</v>
      </c>
      <c r="B76" s="8" t="s">
        <v>182</v>
      </c>
      <c r="C76" s="71" t="s">
        <v>58</v>
      </c>
      <c r="D76" s="10">
        <v>1</v>
      </c>
      <c r="E76" s="11">
        <f>F76*2</f>
        <v>3068</v>
      </c>
      <c r="F76" s="12">
        <f>SUM(G76:Q76)</f>
        <v>1534</v>
      </c>
      <c r="G76" s="73"/>
      <c r="H76" s="73"/>
      <c r="I76" s="73"/>
      <c r="J76" s="13"/>
      <c r="K76" s="13">
        <v>185</v>
      </c>
      <c r="L76" s="13"/>
      <c r="M76" s="13">
        <v>311</v>
      </c>
      <c r="N76" s="13">
        <v>534</v>
      </c>
      <c r="O76" s="13"/>
      <c r="P76" s="13"/>
      <c r="Q76" s="13">
        <v>504</v>
      </c>
    </row>
    <row r="77" spans="1:17" ht="15">
      <c r="A77" s="59">
        <v>23</v>
      </c>
      <c r="B77" s="8" t="s">
        <v>169</v>
      </c>
      <c r="C77" s="71" t="s">
        <v>58</v>
      </c>
      <c r="D77" s="10">
        <v>0.32</v>
      </c>
      <c r="E77" s="11">
        <f>F77*1.32</f>
        <v>2752.2000000000003</v>
      </c>
      <c r="F77" s="12">
        <f t="shared" si="2"/>
        <v>2085</v>
      </c>
      <c r="G77" s="73"/>
      <c r="H77" s="73">
        <v>459</v>
      </c>
      <c r="I77" s="73">
        <v>1132</v>
      </c>
      <c r="J77" s="13"/>
      <c r="K77" s="13"/>
      <c r="L77" s="13">
        <v>494</v>
      </c>
      <c r="M77" s="13"/>
      <c r="N77" s="13"/>
      <c r="O77" s="13"/>
      <c r="P77" s="13"/>
      <c r="Q77" s="13"/>
    </row>
    <row r="78" spans="1:17" ht="15">
      <c r="A78" s="59">
        <v>24</v>
      </c>
      <c r="B78" s="8" t="s">
        <v>131</v>
      </c>
      <c r="C78" s="71" t="s">
        <v>58</v>
      </c>
      <c r="D78" s="10">
        <v>0.32</v>
      </c>
      <c r="E78" s="11">
        <f>F78*1.32</f>
        <v>1851.96</v>
      </c>
      <c r="F78" s="12">
        <f t="shared" si="2"/>
        <v>1403</v>
      </c>
      <c r="G78" s="73">
        <v>400</v>
      </c>
      <c r="H78" s="73">
        <v>400</v>
      </c>
      <c r="I78" s="73"/>
      <c r="J78" s="13"/>
      <c r="K78" s="13"/>
      <c r="L78" s="13">
        <v>321</v>
      </c>
      <c r="M78" s="13"/>
      <c r="N78" s="13">
        <v>282</v>
      </c>
      <c r="O78" s="13"/>
      <c r="P78" s="13"/>
      <c r="Q78" s="13"/>
    </row>
    <row r="79" spans="1:17" ht="15">
      <c r="A79" s="59">
        <v>25</v>
      </c>
      <c r="B79" s="8" t="s">
        <v>138</v>
      </c>
      <c r="C79" s="9" t="s">
        <v>45</v>
      </c>
      <c r="D79" s="10">
        <v>0.5</v>
      </c>
      <c r="E79" s="11">
        <f>F79*1.5</f>
        <v>1804.5</v>
      </c>
      <c r="F79" s="12">
        <f t="shared" si="2"/>
        <v>1203</v>
      </c>
      <c r="G79" s="73">
        <v>189</v>
      </c>
      <c r="H79" s="73"/>
      <c r="I79" s="73"/>
      <c r="J79" s="13"/>
      <c r="K79" s="13"/>
      <c r="L79" s="13">
        <v>563</v>
      </c>
      <c r="M79" s="13"/>
      <c r="N79" s="13">
        <v>451</v>
      </c>
      <c r="O79" s="13"/>
      <c r="P79" s="13"/>
      <c r="Q79" s="13"/>
    </row>
    <row r="80" spans="1:17" ht="15">
      <c r="A80" s="59">
        <v>26</v>
      </c>
      <c r="B80" s="8" t="s">
        <v>69</v>
      </c>
      <c r="C80" s="71" t="s">
        <v>58</v>
      </c>
      <c r="D80" s="10">
        <v>0.32</v>
      </c>
      <c r="E80" s="11">
        <f>F80*1.32</f>
        <v>1698.8400000000001</v>
      </c>
      <c r="F80" s="12">
        <f t="shared" si="2"/>
        <v>1287</v>
      </c>
      <c r="G80" s="73">
        <v>515</v>
      </c>
      <c r="H80" s="73"/>
      <c r="I80" s="73"/>
      <c r="J80" s="13"/>
      <c r="K80" s="13">
        <v>772</v>
      </c>
      <c r="L80" s="13"/>
      <c r="M80" s="13"/>
      <c r="N80" s="13"/>
      <c r="O80" s="13"/>
      <c r="P80" s="13"/>
      <c r="Q80" s="13"/>
    </row>
    <row r="81" spans="1:17" ht="15">
      <c r="A81" s="59">
        <v>27</v>
      </c>
      <c r="B81" s="8" t="s">
        <v>59</v>
      </c>
      <c r="C81" s="71" t="s">
        <v>45</v>
      </c>
      <c r="D81" s="10">
        <v>0.5</v>
      </c>
      <c r="E81" s="11">
        <f>F81*1.5</f>
        <v>1549.5</v>
      </c>
      <c r="F81" s="12">
        <f t="shared" si="2"/>
        <v>1033</v>
      </c>
      <c r="G81" s="73"/>
      <c r="H81" s="73"/>
      <c r="I81" s="73"/>
      <c r="J81" s="13"/>
      <c r="K81" s="13">
        <v>194</v>
      </c>
      <c r="L81" s="13">
        <v>316</v>
      </c>
      <c r="M81" s="13"/>
      <c r="N81" s="13">
        <v>375</v>
      </c>
      <c r="O81" s="13"/>
      <c r="P81" s="13"/>
      <c r="Q81" s="13">
        <v>148</v>
      </c>
    </row>
    <row r="82" spans="1:17" ht="15">
      <c r="A82" s="59">
        <v>28</v>
      </c>
      <c r="B82" s="8" t="s">
        <v>140</v>
      </c>
      <c r="C82" s="9" t="s">
        <v>52</v>
      </c>
      <c r="D82" s="10">
        <v>1</v>
      </c>
      <c r="E82" s="11">
        <f>F82*2</f>
        <v>1400</v>
      </c>
      <c r="F82" s="12">
        <f t="shared" si="2"/>
        <v>700</v>
      </c>
      <c r="G82" s="73">
        <v>189</v>
      </c>
      <c r="H82" s="73"/>
      <c r="I82" s="73"/>
      <c r="J82" s="13"/>
      <c r="K82" s="13"/>
      <c r="L82" s="13"/>
      <c r="M82" s="13">
        <v>263</v>
      </c>
      <c r="N82" s="13">
        <v>248</v>
      </c>
      <c r="O82" s="13"/>
      <c r="P82" s="13"/>
      <c r="Q82" s="13"/>
    </row>
    <row r="83" spans="1:17" ht="15">
      <c r="A83" s="59">
        <v>29</v>
      </c>
      <c r="B83" s="8" t="s">
        <v>191</v>
      </c>
      <c r="C83" s="71" t="s">
        <v>48</v>
      </c>
      <c r="D83" s="10">
        <v>1</v>
      </c>
      <c r="E83" s="11">
        <f>F83*2</f>
        <v>1398</v>
      </c>
      <c r="F83" s="12">
        <f t="shared" si="2"/>
        <v>699</v>
      </c>
      <c r="G83" s="73"/>
      <c r="H83" s="73"/>
      <c r="I83" s="73"/>
      <c r="J83" s="13"/>
      <c r="K83" s="13">
        <v>375</v>
      </c>
      <c r="L83" s="13">
        <v>324</v>
      </c>
      <c r="M83" s="13"/>
      <c r="N83" s="13"/>
      <c r="O83" s="13"/>
      <c r="P83" s="13"/>
      <c r="Q83" s="13"/>
    </row>
    <row r="84" spans="1:17" ht="15">
      <c r="A84" s="59">
        <v>30</v>
      </c>
      <c r="B84" s="8" t="s">
        <v>51</v>
      </c>
      <c r="C84" s="9" t="s">
        <v>52</v>
      </c>
      <c r="D84" s="10">
        <v>1</v>
      </c>
      <c r="E84" s="11">
        <f>F84*2</f>
        <v>1274</v>
      </c>
      <c r="F84" s="12">
        <f t="shared" si="2"/>
        <v>637</v>
      </c>
      <c r="G84" s="73"/>
      <c r="H84" s="73"/>
      <c r="I84" s="73"/>
      <c r="J84" s="13"/>
      <c r="K84" s="13">
        <v>119</v>
      </c>
      <c r="L84" s="13">
        <v>156</v>
      </c>
      <c r="M84" s="13">
        <v>145</v>
      </c>
      <c r="N84" s="13">
        <v>84</v>
      </c>
      <c r="O84" s="13"/>
      <c r="P84" s="13"/>
      <c r="Q84" s="13">
        <v>133</v>
      </c>
    </row>
    <row r="85" spans="1:17" ht="15">
      <c r="A85" s="59">
        <v>31</v>
      </c>
      <c r="B85" s="8" t="s">
        <v>193</v>
      </c>
      <c r="C85" s="71" t="s">
        <v>52</v>
      </c>
      <c r="D85" s="10">
        <v>1</v>
      </c>
      <c r="E85" s="11">
        <f>F85*2</f>
        <v>984</v>
      </c>
      <c r="F85" s="12">
        <f t="shared" si="2"/>
        <v>492</v>
      </c>
      <c r="G85" s="73"/>
      <c r="H85" s="73"/>
      <c r="I85" s="73"/>
      <c r="J85" s="13"/>
      <c r="K85" s="13">
        <v>322</v>
      </c>
      <c r="L85" s="13">
        <v>170</v>
      </c>
      <c r="M85" s="13"/>
      <c r="N85" s="13"/>
      <c r="O85" s="13"/>
      <c r="P85" s="13"/>
      <c r="Q85" s="13"/>
    </row>
    <row r="86" spans="1:17" ht="15">
      <c r="A86" s="59">
        <v>32</v>
      </c>
      <c r="B86" s="8" t="s">
        <v>60</v>
      </c>
      <c r="C86" s="71" t="s">
        <v>70</v>
      </c>
      <c r="D86" s="10">
        <v>0.24</v>
      </c>
      <c r="E86" s="11">
        <f>F86*1.24</f>
        <v>880.4</v>
      </c>
      <c r="F86" s="12">
        <f>SUM(G86:Q86)</f>
        <v>710</v>
      </c>
      <c r="G86" s="73"/>
      <c r="H86" s="73"/>
      <c r="I86" s="73"/>
      <c r="J86" s="13"/>
      <c r="K86" s="13"/>
      <c r="L86" s="13">
        <v>336</v>
      </c>
      <c r="M86" s="13"/>
      <c r="N86" s="13">
        <v>374</v>
      </c>
      <c r="O86" s="13"/>
      <c r="P86" s="13"/>
      <c r="Q86" s="13"/>
    </row>
    <row r="87" spans="1:17" ht="15">
      <c r="A87" s="59">
        <v>33</v>
      </c>
      <c r="B87" s="8" t="s">
        <v>139</v>
      </c>
      <c r="C87" s="9" t="s">
        <v>52</v>
      </c>
      <c r="D87" s="10">
        <v>1</v>
      </c>
      <c r="E87" s="11">
        <f>F87*2</f>
        <v>760</v>
      </c>
      <c r="F87" s="12">
        <f>SUM(G87:Q87)</f>
        <v>380</v>
      </c>
      <c r="G87" s="73">
        <v>189</v>
      </c>
      <c r="H87" s="73"/>
      <c r="I87" s="73"/>
      <c r="J87" s="13"/>
      <c r="K87" s="13"/>
      <c r="L87" s="13"/>
      <c r="M87" s="13"/>
      <c r="N87" s="13">
        <v>191</v>
      </c>
      <c r="O87" s="13"/>
      <c r="P87" s="13"/>
      <c r="Q87" s="13"/>
    </row>
    <row r="88" spans="1:17" ht="15">
      <c r="A88" s="59">
        <v>34</v>
      </c>
      <c r="B88" s="8" t="s">
        <v>173</v>
      </c>
      <c r="C88" s="71" t="s">
        <v>48</v>
      </c>
      <c r="D88" s="10">
        <v>1</v>
      </c>
      <c r="E88" s="11">
        <f>F88*2</f>
        <v>638</v>
      </c>
      <c r="F88" s="12">
        <f t="shared" si="2"/>
        <v>319</v>
      </c>
      <c r="G88" s="73"/>
      <c r="H88" s="73"/>
      <c r="I88" s="73"/>
      <c r="J88" s="13">
        <v>83</v>
      </c>
      <c r="K88" s="13"/>
      <c r="L88" s="13">
        <v>236</v>
      </c>
      <c r="M88" s="13"/>
      <c r="N88" s="13"/>
      <c r="O88" s="13"/>
      <c r="P88" s="13"/>
      <c r="Q88" s="13"/>
    </row>
    <row r="89" spans="1:17" ht="15">
      <c r="A89" s="59">
        <v>35</v>
      </c>
      <c r="B89" s="8" t="s">
        <v>208</v>
      </c>
      <c r="C89" s="71" t="s">
        <v>58</v>
      </c>
      <c r="D89" s="10">
        <v>0.32</v>
      </c>
      <c r="E89" s="11">
        <f>F89*1.32</f>
        <v>551.76</v>
      </c>
      <c r="F89" s="12">
        <f t="shared" si="2"/>
        <v>418</v>
      </c>
      <c r="G89" s="73"/>
      <c r="H89" s="73"/>
      <c r="I89" s="73"/>
      <c r="J89" s="13"/>
      <c r="K89" s="13"/>
      <c r="L89" s="13">
        <v>187</v>
      </c>
      <c r="M89" s="13"/>
      <c r="N89" s="13">
        <v>231</v>
      </c>
      <c r="O89" s="13"/>
      <c r="P89" s="13"/>
      <c r="Q89" s="13"/>
    </row>
    <row r="90" spans="1:17" ht="15">
      <c r="A90" s="59">
        <v>36</v>
      </c>
      <c r="B90" s="8" t="s">
        <v>232</v>
      </c>
      <c r="C90" s="71" t="s">
        <v>24</v>
      </c>
      <c r="D90" s="10" t="s">
        <v>24</v>
      </c>
      <c r="E90" s="11">
        <f>F90</f>
        <v>485</v>
      </c>
      <c r="F90" s="12">
        <f>SUM(G90:Q90)</f>
        <v>485</v>
      </c>
      <c r="G90" s="73"/>
      <c r="H90" s="73"/>
      <c r="I90" s="73"/>
      <c r="J90" s="13"/>
      <c r="K90" s="13"/>
      <c r="L90" s="13"/>
      <c r="M90" s="13"/>
      <c r="N90" s="13">
        <v>485</v>
      </c>
      <c r="O90" s="13"/>
      <c r="P90" s="13"/>
      <c r="Q90" s="13"/>
    </row>
    <row r="91" spans="1:17" ht="15">
      <c r="A91" s="59">
        <v>37</v>
      </c>
      <c r="B91" s="8" t="s">
        <v>72</v>
      </c>
      <c r="C91" s="71" t="s">
        <v>58</v>
      </c>
      <c r="D91" s="10">
        <v>0.32</v>
      </c>
      <c r="E91" s="11">
        <f>F91*1.32</f>
        <v>409.20000000000005</v>
      </c>
      <c r="F91" s="12">
        <f>SUM(G91:Q91)</f>
        <v>310</v>
      </c>
      <c r="G91" s="73"/>
      <c r="H91" s="73"/>
      <c r="I91" s="73"/>
      <c r="J91" s="13"/>
      <c r="K91" s="13"/>
      <c r="L91" s="13"/>
      <c r="M91" s="13"/>
      <c r="N91" s="13"/>
      <c r="O91" s="13">
        <v>310</v>
      </c>
      <c r="P91" s="13"/>
      <c r="Q91" s="13"/>
    </row>
    <row r="92" spans="1:17" ht="15">
      <c r="A92" s="59">
        <v>38</v>
      </c>
      <c r="B92" s="8" t="s">
        <v>201</v>
      </c>
      <c r="C92" s="14" t="s">
        <v>24</v>
      </c>
      <c r="D92" s="10">
        <v>1</v>
      </c>
      <c r="E92" s="11">
        <f>F92*2</f>
        <v>308</v>
      </c>
      <c r="F92" s="12">
        <f>SUM(G92:Q92)</f>
        <v>154</v>
      </c>
      <c r="G92" s="73"/>
      <c r="H92" s="73"/>
      <c r="I92" s="73"/>
      <c r="J92" s="13"/>
      <c r="K92" s="13">
        <v>154</v>
      </c>
      <c r="L92" s="13"/>
      <c r="M92" s="13"/>
      <c r="N92" s="13"/>
      <c r="O92" s="13"/>
      <c r="P92" s="13"/>
      <c r="Q92" s="13"/>
    </row>
    <row r="93" spans="1:17" ht="15">
      <c r="A93" s="59">
        <v>39</v>
      </c>
      <c r="B93" s="8" t="s">
        <v>216</v>
      </c>
      <c r="C93" s="9" t="s">
        <v>52</v>
      </c>
      <c r="D93" s="10">
        <v>1</v>
      </c>
      <c r="E93" s="11">
        <f>F93*2</f>
        <v>282</v>
      </c>
      <c r="F93" s="12">
        <f>SUM(G93:Q93)</f>
        <v>141</v>
      </c>
      <c r="G93" s="73"/>
      <c r="H93" s="73"/>
      <c r="I93" s="73"/>
      <c r="J93" s="13"/>
      <c r="K93" s="13"/>
      <c r="L93" s="13"/>
      <c r="M93" s="13">
        <v>141</v>
      </c>
      <c r="N93" s="13"/>
      <c r="O93" s="13"/>
      <c r="P93" s="13"/>
      <c r="Q93" s="13"/>
    </row>
    <row r="94" spans="1:17" ht="15">
      <c r="A94" s="59">
        <v>40</v>
      </c>
      <c r="B94" s="8" t="s">
        <v>141</v>
      </c>
      <c r="C94" s="71" t="s">
        <v>48</v>
      </c>
      <c r="D94" s="10">
        <v>1</v>
      </c>
      <c r="E94" s="11">
        <f>F94*2</f>
        <v>274</v>
      </c>
      <c r="F94" s="12">
        <f t="shared" si="2"/>
        <v>137</v>
      </c>
      <c r="G94" s="73">
        <v>137</v>
      </c>
      <c r="H94" s="73"/>
      <c r="I94" s="7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59">
        <v>41</v>
      </c>
      <c r="B95" s="8" t="s">
        <v>220</v>
      </c>
      <c r="C95" s="71" t="s">
        <v>221</v>
      </c>
      <c r="D95" s="10">
        <v>1</v>
      </c>
      <c r="E95" s="11">
        <f>F95*2</f>
        <v>266</v>
      </c>
      <c r="F95" s="12">
        <f t="shared" si="2"/>
        <v>133</v>
      </c>
      <c r="G95" s="73"/>
      <c r="H95" s="73"/>
      <c r="I95" s="73"/>
      <c r="J95" s="13"/>
      <c r="K95" s="13"/>
      <c r="L95" s="13"/>
      <c r="M95" s="13">
        <v>133</v>
      </c>
      <c r="N95" s="13"/>
      <c r="O95" s="13"/>
      <c r="P95" s="13"/>
      <c r="Q95" s="13"/>
    </row>
    <row r="96" spans="1:17" ht="15">
      <c r="A96" s="59">
        <v>42</v>
      </c>
      <c r="B96" s="8" t="s">
        <v>67</v>
      </c>
      <c r="C96" s="14" t="s">
        <v>52</v>
      </c>
      <c r="D96" s="10">
        <v>1</v>
      </c>
      <c r="E96" s="11">
        <f>F96*2</f>
        <v>194</v>
      </c>
      <c r="F96" s="12">
        <f t="shared" si="2"/>
        <v>97</v>
      </c>
      <c r="G96" s="73"/>
      <c r="H96" s="73"/>
      <c r="I96" s="73"/>
      <c r="J96" s="13"/>
      <c r="K96" s="13">
        <v>97</v>
      </c>
      <c r="L96" s="13"/>
      <c r="M96" s="13"/>
      <c r="N96" s="13"/>
      <c r="O96" s="13"/>
      <c r="P96" s="13"/>
      <c r="Q96" s="13"/>
    </row>
    <row r="97" spans="1:17" ht="15">
      <c r="A97" s="59">
        <v>43</v>
      </c>
      <c r="B97" s="8" t="s">
        <v>206</v>
      </c>
      <c r="C97" s="71" t="s">
        <v>221</v>
      </c>
      <c r="D97" s="10">
        <v>1</v>
      </c>
      <c r="E97" s="11">
        <f>F97*2</f>
        <v>120</v>
      </c>
      <c r="F97" s="12">
        <f>SUM(G97:Q97)</f>
        <v>60</v>
      </c>
      <c r="G97" s="73"/>
      <c r="H97" s="73"/>
      <c r="I97" s="73"/>
      <c r="J97" s="13"/>
      <c r="K97" s="13"/>
      <c r="L97" s="13">
        <v>60</v>
      </c>
      <c r="M97" s="13"/>
      <c r="N97" s="13"/>
      <c r="O97" s="13"/>
      <c r="P97" s="13"/>
      <c r="Q97" s="13"/>
    </row>
    <row r="98" spans="1:17" ht="15">
      <c r="A98" s="59">
        <v>44</v>
      </c>
      <c r="B98" s="8" t="s">
        <v>186</v>
      </c>
      <c r="C98" s="71" t="s">
        <v>52</v>
      </c>
      <c r="D98" s="10">
        <v>1</v>
      </c>
      <c r="E98" s="11">
        <f>F98*2</f>
        <v>118</v>
      </c>
      <c r="F98" s="12">
        <f>SUM(G98:Q98)</f>
        <v>59</v>
      </c>
      <c r="G98" s="73"/>
      <c r="H98" s="73"/>
      <c r="I98" s="73"/>
      <c r="J98" s="13"/>
      <c r="K98" s="13">
        <v>59</v>
      </c>
      <c r="L98" s="13"/>
      <c r="M98" s="13"/>
      <c r="N98" s="13"/>
      <c r="O98" s="13"/>
      <c r="P98" s="13"/>
      <c r="Q98" s="13"/>
    </row>
    <row r="99" spans="1:17" ht="15">
      <c r="A99" s="59">
        <v>45</v>
      </c>
      <c r="B99" s="8" t="s">
        <v>222</v>
      </c>
      <c r="C99" s="71" t="s">
        <v>24</v>
      </c>
      <c r="D99" s="10" t="s">
        <v>24</v>
      </c>
      <c r="E99" s="11">
        <f>F99</f>
        <v>83</v>
      </c>
      <c r="F99" s="12">
        <f>SUM(G99:Q99)</f>
        <v>83</v>
      </c>
      <c r="G99" s="73"/>
      <c r="H99" s="73"/>
      <c r="I99" s="73"/>
      <c r="J99" s="13"/>
      <c r="K99" s="13"/>
      <c r="L99" s="13"/>
      <c r="M99" s="13"/>
      <c r="N99" s="13">
        <v>83</v>
      </c>
      <c r="O99" s="13"/>
      <c r="P99" s="13"/>
      <c r="Q99" s="13"/>
    </row>
    <row r="100" spans="1:17" ht="15">
      <c r="A100" s="59">
        <v>46</v>
      </c>
      <c r="B100" s="8" t="s">
        <v>188</v>
      </c>
      <c r="C100" s="71" t="s">
        <v>52</v>
      </c>
      <c r="D100" s="10">
        <v>1</v>
      </c>
      <c r="E100" s="11">
        <f>F100*2</f>
        <v>78</v>
      </c>
      <c r="F100" s="12">
        <f>SUM(G100:Q100)</f>
        <v>39</v>
      </c>
      <c r="G100" s="73"/>
      <c r="H100" s="73"/>
      <c r="I100" s="73"/>
      <c r="J100" s="13"/>
      <c r="K100" s="13">
        <v>39</v>
      </c>
      <c r="L100" s="13"/>
      <c r="M100" s="13"/>
      <c r="N100" s="13"/>
      <c r="O100" s="13"/>
      <c r="P100" s="13"/>
      <c r="Q100" s="13"/>
    </row>
    <row r="101" spans="1:17" ht="15.75" thickBot="1">
      <c r="A101" s="60"/>
      <c r="B101" s="17"/>
      <c r="C101" s="18"/>
      <c r="D101" s="19"/>
      <c r="E101" s="20"/>
      <c r="F101" s="21"/>
      <c r="G101" s="74"/>
      <c r="H101" s="74"/>
      <c r="I101" s="74"/>
      <c r="J101" s="16"/>
      <c r="K101" s="16"/>
      <c r="L101" s="16"/>
      <c r="M101" s="16"/>
      <c r="N101" s="16"/>
      <c r="O101" s="16"/>
      <c r="P101" s="16"/>
      <c r="Q101" s="16"/>
    </row>
    <row r="102" spans="3:17" ht="56.25" customHeight="1">
      <c r="C102" s="22"/>
      <c r="D102" s="23"/>
      <c r="E102" s="24"/>
      <c r="G102" s="22"/>
      <c r="H102" s="22"/>
      <c r="I102" s="22"/>
      <c r="J102" s="26"/>
      <c r="K102" s="26"/>
      <c r="L102" s="26"/>
      <c r="M102" s="26"/>
      <c r="N102" s="26"/>
      <c r="O102" s="26"/>
      <c r="P102" s="26"/>
      <c r="Q102" s="26"/>
    </row>
    <row r="103" ht="37.5">
      <c r="A103" s="2" t="s">
        <v>73</v>
      </c>
    </row>
    <row r="104" ht="15.75" thickBot="1"/>
    <row r="105" spans="1:17" ht="34.5" thickBot="1">
      <c r="A105" s="61" t="s">
        <v>1</v>
      </c>
      <c r="B105" s="58" t="s">
        <v>2</v>
      </c>
      <c r="C105" s="5" t="s">
        <v>3</v>
      </c>
      <c r="D105" s="5" t="s">
        <v>4</v>
      </c>
      <c r="E105" s="6" t="s">
        <v>5</v>
      </c>
      <c r="F105" s="5" t="s">
        <v>6</v>
      </c>
      <c r="G105" s="76" t="s">
        <v>166</v>
      </c>
      <c r="H105" s="76" t="s">
        <v>7</v>
      </c>
      <c r="I105" s="76" t="s">
        <v>8</v>
      </c>
      <c r="J105" s="6" t="s">
        <v>9</v>
      </c>
      <c r="K105" s="6" t="s">
        <v>10</v>
      </c>
      <c r="L105" s="6" t="s">
        <v>11</v>
      </c>
      <c r="M105" s="6" t="s">
        <v>12</v>
      </c>
      <c r="N105" s="6" t="s">
        <v>13</v>
      </c>
      <c r="O105" s="6" t="s">
        <v>253</v>
      </c>
      <c r="P105" s="7" t="s">
        <v>14</v>
      </c>
      <c r="Q105" s="6" t="s">
        <v>15</v>
      </c>
    </row>
    <row r="106" spans="1:17" ht="15">
      <c r="A106" s="95">
        <v>1</v>
      </c>
      <c r="B106" s="8" t="s">
        <v>76</v>
      </c>
      <c r="C106" s="9" t="s">
        <v>77</v>
      </c>
      <c r="D106" s="10">
        <v>0.15</v>
      </c>
      <c r="E106" s="11">
        <f>F106*1.15</f>
        <v>19190.05</v>
      </c>
      <c r="F106" s="12">
        <f>SUM(G106:Q106)</f>
        <v>16687</v>
      </c>
      <c r="G106" s="73"/>
      <c r="H106" s="73">
        <v>2196</v>
      </c>
      <c r="I106" s="73">
        <v>1692</v>
      </c>
      <c r="J106" s="13"/>
      <c r="K106" s="13">
        <v>1474</v>
      </c>
      <c r="L106" s="13"/>
      <c r="M106" s="13">
        <v>2682</v>
      </c>
      <c r="N106" s="13">
        <v>2891</v>
      </c>
      <c r="O106" s="13">
        <v>2952</v>
      </c>
      <c r="P106" s="13"/>
      <c r="Q106" s="13">
        <v>2800</v>
      </c>
    </row>
    <row r="107" spans="1:17" ht="15">
      <c r="A107" s="59">
        <v>2</v>
      </c>
      <c r="B107" s="8" t="s">
        <v>93</v>
      </c>
      <c r="C107" s="71" t="s">
        <v>77</v>
      </c>
      <c r="D107" s="10">
        <v>0.15</v>
      </c>
      <c r="E107" s="11">
        <f>F107*1.15</f>
        <v>19108.399999999998</v>
      </c>
      <c r="F107" s="12">
        <f>SUM(G107:Q107)</f>
        <v>16616</v>
      </c>
      <c r="G107" s="73">
        <v>2800</v>
      </c>
      <c r="H107" s="73">
        <v>2431</v>
      </c>
      <c r="I107" s="73"/>
      <c r="J107" s="13">
        <v>3716</v>
      </c>
      <c r="K107" s="13">
        <v>1775</v>
      </c>
      <c r="L107" s="13">
        <v>3585</v>
      </c>
      <c r="M107" s="13">
        <v>2309</v>
      </c>
      <c r="N107" s="13"/>
      <c r="O107" s="13"/>
      <c r="P107" s="13"/>
      <c r="Q107" s="13"/>
    </row>
    <row r="108" spans="1:17" ht="15">
      <c r="A108" s="59">
        <v>3</v>
      </c>
      <c r="B108" s="8" t="s">
        <v>78</v>
      </c>
      <c r="C108" s="9" t="s">
        <v>75</v>
      </c>
      <c r="D108" s="10">
        <v>0.05</v>
      </c>
      <c r="E108" s="11">
        <f>F108*1.05</f>
        <v>17692.5</v>
      </c>
      <c r="F108" s="12">
        <f aca="true" t="shared" si="3" ref="F108:F140">SUM(G108:Q108)</f>
        <v>16850</v>
      </c>
      <c r="G108" s="73"/>
      <c r="H108" s="73"/>
      <c r="I108" s="73">
        <v>1951</v>
      </c>
      <c r="J108" s="13"/>
      <c r="K108" s="13">
        <v>2000</v>
      </c>
      <c r="L108" s="13"/>
      <c r="M108" s="13"/>
      <c r="N108" s="13">
        <v>2912</v>
      </c>
      <c r="O108" s="13">
        <v>2000</v>
      </c>
      <c r="P108" s="13">
        <v>1987</v>
      </c>
      <c r="Q108" s="13">
        <v>6000</v>
      </c>
    </row>
    <row r="109" spans="1:17" ht="15">
      <c r="A109" s="59">
        <v>4</v>
      </c>
      <c r="B109" s="8" t="s">
        <v>81</v>
      </c>
      <c r="C109" s="9" t="s">
        <v>79</v>
      </c>
      <c r="D109" s="10">
        <v>0</v>
      </c>
      <c r="E109" s="11">
        <f>F109</f>
        <v>16023</v>
      </c>
      <c r="F109" s="12">
        <f>SUM(G109:Q109)</f>
        <v>16023</v>
      </c>
      <c r="G109" s="73">
        <v>1858</v>
      </c>
      <c r="H109" s="73">
        <v>2808</v>
      </c>
      <c r="I109" s="73">
        <v>1209</v>
      </c>
      <c r="J109" s="13">
        <v>3183</v>
      </c>
      <c r="K109" s="13">
        <v>1244</v>
      </c>
      <c r="L109" s="13">
        <v>4000</v>
      </c>
      <c r="M109" s="13">
        <v>1721</v>
      </c>
      <c r="N109" s="13"/>
      <c r="O109" s="13"/>
      <c r="P109" s="13"/>
      <c r="Q109" s="13"/>
    </row>
    <row r="110" spans="1:17" ht="15">
      <c r="A110" s="59">
        <v>5</v>
      </c>
      <c r="B110" s="8" t="s">
        <v>101</v>
      </c>
      <c r="C110" s="71" t="s">
        <v>75</v>
      </c>
      <c r="D110" s="10">
        <v>0.05</v>
      </c>
      <c r="E110" s="11">
        <f>F110*1.05</f>
        <v>12600</v>
      </c>
      <c r="F110" s="12">
        <f t="shared" si="3"/>
        <v>12000</v>
      </c>
      <c r="G110" s="73">
        <v>4000</v>
      </c>
      <c r="H110" s="73">
        <v>4000</v>
      </c>
      <c r="I110" s="73"/>
      <c r="J110" s="13"/>
      <c r="K110" s="13"/>
      <c r="L110" s="13"/>
      <c r="M110" s="13">
        <v>4000</v>
      </c>
      <c r="N110" s="13"/>
      <c r="O110" s="13"/>
      <c r="P110" s="13"/>
      <c r="Q110" s="13"/>
    </row>
    <row r="111" spans="1:17" ht="15">
      <c r="A111" s="59">
        <v>6</v>
      </c>
      <c r="B111" s="8" t="s">
        <v>94</v>
      </c>
      <c r="C111" s="71" t="s">
        <v>77</v>
      </c>
      <c r="D111" s="10">
        <v>0.15</v>
      </c>
      <c r="E111" s="11">
        <f>F111*1.15</f>
        <v>12164.699999999999</v>
      </c>
      <c r="F111" s="12">
        <f>SUM(G111:Q111)</f>
        <v>10578</v>
      </c>
      <c r="G111" s="73">
        <v>2393</v>
      </c>
      <c r="H111" s="73">
        <v>1895</v>
      </c>
      <c r="I111" s="73"/>
      <c r="J111" s="13">
        <v>2883</v>
      </c>
      <c r="K111" s="13"/>
      <c r="L111" s="13"/>
      <c r="M111" s="13"/>
      <c r="N111" s="13">
        <v>2278</v>
      </c>
      <c r="O111" s="13"/>
      <c r="P111" s="13">
        <v>1129</v>
      </c>
      <c r="Q111" s="13"/>
    </row>
    <row r="112" spans="1:17" ht="15">
      <c r="A112" s="59">
        <v>7</v>
      </c>
      <c r="B112" s="8" t="s">
        <v>92</v>
      </c>
      <c r="C112" s="71" t="s">
        <v>79</v>
      </c>
      <c r="D112" s="10">
        <v>0</v>
      </c>
      <c r="E112" s="11">
        <f>F112</f>
        <v>11917</v>
      </c>
      <c r="F112" s="12">
        <f t="shared" si="3"/>
        <v>11917</v>
      </c>
      <c r="G112" s="73">
        <v>1820</v>
      </c>
      <c r="H112" s="73"/>
      <c r="I112" s="73">
        <v>1275</v>
      </c>
      <c r="J112" s="13">
        <v>2598</v>
      </c>
      <c r="K112" s="13"/>
      <c r="L112" s="13">
        <v>2800</v>
      </c>
      <c r="M112" s="13">
        <v>1854</v>
      </c>
      <c r="N112" s="13">
        <v>1570</v>
      </c>
      <c r="O112" s="13"/>
      <c r="P112" s="13"/>
      <c r="Q112" s="13"/>
    </row>
    <row r="113" spans="1:17" ht="15">
      <c r="A113" s="59">
        <v>8</v>
      </c>
      <c r="B113" s="8" t="s">
        <v>96</v>
      </c>
      <c r="C113" s="71" t="s">
        <v>75</v>
      </c>
      <c r="D113" s="10">
        <v>0.05</v>
      </c>
      <c r="E113" s="11">
        <f>F113*1.05</f>
        <v>11028.15</v>
      </c>
      <c r="F113" s="12">
        <f>SUM(G113:Q113)</f>
        <v>10503</v>
      </c>
      <c r="G113" s="73">
        <v>1600</v>
      </c>
      <c r="H113" s="73"/>
      <c r="I113" s="73"/>
      <c r="J113" s="13">
        <v>1600</v>
      </c>
      <c r="K113" s="13"/>
      <c r="L113" s="13">
        <v>1600</v>
      </c>
      <c r="M113" s="13">
        <v>2800</v>
      </c>
      <c r="N113" s="13">
        <v>1410</v>
      </c>
      <c r="O113" s="13"/>
      <c r="P113" s="13">
        <v>1493</v>
      </c>
      <c r="Q113" s="13"/>
    </row>
    <row r="114" spans="1:17" ht="15">
      <c r="A114" s="59">
        <v>9</v>
      </c>
      <c r="B114" s="8" t="s">
        <v>238</v>
      </c>
      <c r="C114" s="71" t="s">
        <v>77</v>
      </c>
      <c r="D114" s="10">
        <v>0.15</v>
      </c>
      <c r="E114" s="11">
        <f>F114*1.15</f>
        <v>9200</v>
      </c>
      <c r="F114" s="12">
        <f t="shared" si="3"/>
        <v>8000</v>
      </c>
      <c r="G114" s="73"/>
      <c r="H114" s="73"/>
      <c r="I114" s="73"/>
      <c r="J114" s="13"/>
      <c r="K114" s="13"/>
      <c r="L114" s="13"/>
      <c r="M114" s="13"/>
      <c r="N114" s="13">
        <v>4000</v>
      </c>
      <c r="O114" s="13">
        <v>4000</v>
      </c>
      <c r="P114" s="13"/>
      <c r="Q114" s="13"/>
    </row>
    <row r="115" spans="1:17" ht="15">
      <c r="A115" s="59">
        <v>10</v>
      </c>
      <c r="B115" s="8" t="s">
        <v>80</v>
      </c>
      <c r="C115" s="9" t="s">
        <v>79</v>
      </c>
      <c r="D115" s="10">
        <v>0</v>
      </c>
      <c r="E115" s="11">
        <f>F115</f>
        <v>8862</v>
      </c>
      <c r="F115" s="12">
        <f t="shared" si="3"/>
        <v>8862</v>
      </c>
      <c r="G115" s="73">
        <v>2753</v>
      </c>
      <c r="H115" s="73"/>
      <c r="I115" s="73"/>
      <c r="J115" s="13"/>
      <c r="K115" s="13">
        <v>1303</v>
      </c>
      <c r="L115" s="13"/>
      <c r="M115" s="13"/>
      <c r="N115" s="13">
        <v>2216</v>
      </c>
      <c r="O115" s="13">
        <v>2590</v>
      </c>
      <c r="P115" s="13"/>
      <c r="Q115" s="13"/>
    </row>
    <row r="116" spans="1:17" ht="15">
      <c r="A116" s="59">
        <v>11</v>
      </c>
      <c r="B116" s="8" t="s">
        <v>74</v>
      </c>
      <c r="C116" s="9" t="s">
        <v>75</v>
      </c>
      <c r="D116" s="10">
        <v>0.05</v>
      </c>
      <c r="E116" s="11">
        <f>F116*1.05</f>
        <v>7908.6</v>
      </c>
      <c r="F116" s="12">
        <f t="shared" si="3"/>
        <v>7532</v>
      </c>
      <c r="G116" s="73"/>
      <c r="H116" s="73"/>
      <c r="I116" s="73"/>
      <c r="J116" s="13">
        <v>2759</v>
      </c>
      <c r="K116" s="13">
        <v>1973</v>
      </c>
      <c r="L116" s="13"/>
      <c r="M116" s="13"/>
      <c r="N116" s="13">
        <v>2800</v>
      </c>
      <c r="O116" s="13"/>
      <c r="P116" s="13"/>
      <c r="Q116" s="13"/>
    </row>
    <row r="117" spans="1:17" ht="15">
      <c r="A117" s="59">
        <v>12</v>
      </c>
      <c r="B117" s="8" t="s">
        <v>99</v>
      </c>
      <c r="C117" s="9" t="s">
        <v>77</v>
      </c>
      <c r="D117" s="10">
        <v>0.15</v>
      </c>
      <c r="E117" s="11">
        <f>F117*1.15</f>
        <v>7748.7</v>
      </c>
      <c r="F117" s="12">
        <f t="shared" si="3"/>
        <v>6738</v>
      </c>
      <c r="G117" s="73"/>
      <c r="H117" s="73">
        <v>2238</v>
      </c>
      <c r="I117" s="73">
        <v>1441</v>
      </c>
      <c r="J117" s="13"/>
      <c r="K117" s="13">
        <v>1189</v>
      </c>
      <c r="L117" s="13">
        <v>1870</v>
      </c>
      <c r="M117" s="13"/>
      <c r="N117" s="13"/>
      <c r="O117" s="13"/>
      <c r="P117" s="13"/>
      <c r="Q117" s="13"/>
    </row>
    <row r="118" spans="1:17" ht="15">
      <c r="A118" s="59">
        <v>13</v>
      </c>
      <c r="B118" s="8" t="s">
        <v>163</v>
      </c>
      <c r="C118" s="71" t="s">
        <v>98</v>
      </c>
      <c r="D118" s="10">
        <v>0</v>
      </c>
      <c r="E118" s="11">
        <f>F118</f>
        <v>7496</v>
      </c>
      <c r="F118" s="12">
        <f t="shared" si="3"/>
        <v>7496</v>
      </c>
      <c r="G118" s="73">
        <v>2000</v>
      </c>
      <c r="H118" s="73">
        <v>2000</v>
      </c>
      <c r="I118" s="73"/>
      <c r="J118" s="13"/>
      <c r="K118" s="13"/>
      <c r="L118" s="13"/>
      <c r="M118" s="13">
        <v>1660</v>
      </c>
      <c r="N118" s="13"/>
      <c r="O118" s="13">
        <v>1836</v>
      </c>
      <c r="P118" s="13"/>
      <c r="Q118" s="13"/>
    </row>
    <row r="119" spans="1:17" ht="15">
      <c r="A119" s="59">
        <v>14</v>
      </c>
      <c r="B119" s="8" t="s">
        <v>176</v>
      </c>
      <c r="C119" s="71" t="s">
        <v>98</v>
      </c>
      <c r="D119" s="10">
        <v>0</v>
      </c>
      <c r="E119" s="11">
        <f>F119</f>
        <v>6653</v>
      </c>
      <c r="F119" s="12">
        <f t="shared" si="3"/>
        <v>6653</v>
      </c>
      <c r="G119" s="73"/>
      <c r="H119" s="73"/>
      <c r="I119" s="73"/>
      <c r="J119" s="13">
        <v>2288</v>
      </c>
      <c r="K119" s="13"/>
      <c r="L119" s="13">
        <v>2422</v>
      </c>
      <c r="M119" s="13"/>
      <c r="N119" s="13"/>
      <c r="O119" s="13">
        <v>1943</v>
      </c>
      <c r="P119" s="13"/>
      <c r="Q119" s="13"/>
    </row>
    <row r="120" spans="1:17" ht="15">
      <c r="A120" s="59">
        <v>15</v>
      </c>
      <c r="B120" s="8" t="s">
        <v>95</v>
      </c>
      <c r="C120" s="71" t="s">
        <v>86</v>
      </c>
      <c r="D120" s="10">
        <v>0.25</v>
      </c>
      <c r="E120" s="11">
        <f>F120*1.25</f>
        <v>6643.75</v>
      </c>
      <c r="F120" s="12">
        <f t="shared" si="3"/>
        <v>5315</v>
      </c>
      <c r="G120" s="73"/>
      <c r="H120" s="73">
        <v>2074</v>
      </c>
      <c r="I120" s="73"/>
      <c r="J120" s="13">
        <v>3241</v>
      </c>
      <c r="K120" s="13"/>
      <c r="L120" s="13"/>
      <c r="M120" s="13"/>
      <c r="N120" s="13"/>
      <c r="O120" s="13"/>
      <c r="P120" s="13"/>
      <c r="Q120" s="13"/>
    </row>
    <row r="121" spans="1:17" ht="15">
      <c r="A121" s="59">
        <v>16</v>
      </c>
      <c r="B121" s="8" t="s">
        <v>100</v>
      </c>
      <c r="C121" s="71" t="s">
        <v>75</v>
      </c>
      <c r="D121" s="10">
        <v>0.05</v>
      </c>
      <c r="E121" s="11">
        <f>F121*1.05</f>
        <v>5468.400000000001</v>
      </c>
      <c r="F121" s="12">
        <f t="shared" si="3"/>
        <v>5208</v>
      </c>
      <c r="G121" s="73">
        <v>2611</v>
      </c>
      <c r="H121" s="73">
        <v>2597</v>
      </c>
      <c r="I121" s="7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59">
        <v>17</v>
      </c>
      <c r="B122" s="8" t="s">
        <v>89</v>
      </c>
      <c r="C122" s="71" t="s">
        <v>90</v>
      </c>
      <c r="D122" s="10">
        <v>0.6</v>
      </c>
      <c r="E122" s="11">
        <f>F122*1.6</f>
        <v>5328</v>
      </c>
      <c r="F122" s="12">
        <f t="shared" si="3"/>
        <v>3330</v>
      </c>
      <c r="G122" s="73"/>
      <c r="H122" s="73"/>
      <c r="I122" s="73"/>
      <c r="J122" s="13">
        <v>945</v>
      </c>
      <c r="K122" s="13">
        <v>1017</v>
      </c>
      <c r="L122" s="13"/>
      <c r="M122" s="13"/>
      <c r="N122" s="13"/>
      <c r="O122" s="13">
        <v>1368</v>
      </c>
      <c r="P122" s="13"/>
      <c r="Q122" s="13"/>
    </row>
    <row r="123" spans="1:17" ht="15">
      <c r="A123" s="59">
        <v>18</v>
      </c>
      <c r="B123" s="8" t="s">
        <v>82</v>
      </c>
      <c r="C123" s="9" t="s">
        <v>79</v>
      </c>
      <c r="D123" s="10">
        <v>0</v>
      </c>
      <c r="E123" s="11">
        <f>F123</f>
        <v>5101</v>
      </c>
      <c r="F123" s="12">
        <f t="shared" si="3"/>
        <v>5101</v>
      </c>
      <c r="G123" s="73"/>
      <c r="H123" s="73"/>
      <c r="I123" s="73">
        <v>1600</v>
      </c>
      <c r="J123" s="13">
        <v>1890</v>
      </c>
      <c r="K123" s="13">
        <v>1611</v>
      </c>
      <c r="L123" s="13"/>
      <c r="M123" s="13"/>
      <c r="N123" s="13"/>
      <c r="O123" s="13"/>
      <c r="P123" s="13"/>
      <c r="Q123" s="13"/>
    </row>
    <row r="124" spans="1:17" ht="15">
      <c r="A124" s="59">
        <v>19</v>
      </c>
      <c r="B124" s="8" t="s">
        <v>91</v>
      </c>
      <c r="C124" s="71" t="s">
        <v>83</v>
      </c>
      <c r="D124" s="10">
        <v>0.4</v>
      </c>
      <c r="E124" s="11">
        <f>F124*1.4</f>
        <v>4676</v>
      </c>
      <c r="F124" s="12">
        <f>SUM(G124:Q124)</f>
        <v>3340</v>
      </c>
      <c r="G124" s="73">
        <v>1457</v>
      </c>
      <c r="H124" s="73"/>
      <c r="I124" s="73"/>
      <c r="J124" s="13"/>
      <c r="K124" s="13"/>
      <c r="L124" s="13">
        <v>1883</v>
      </c>
      <c r="M124" s="13"/>
      <c r="N124" s="13"/>
      <c r="O124" s="13"/>
      <c r="P124" s="13"/>
      <c r="Q124" s="13"/>
    </row>
    <row r="125" spans="1:17" ht="15">
      <c r="A125" s="59">
        <v>20</v>
      </c>
      <c r="B125" s="8" t="s">
        <v>97</v>
      </c>
      <c r="C125" s="71" t="s">
        <v>98</v>
      </c>
      <c r="D125" s="10">
        <v>0</v>
      </c>
      <c r="E125" s="11">
        <f>F125</f>
        <v>3928</v>
      </c>
      <c r="F125" s="12">
        <f t="shared" si="3"/>
        <v>3928</v>
      </c>
      <c r="G125" s="73">
        <v>3928</v>
      </c>
      <c r="H125" s="73"/>
      <c r="I125" s="7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59">
        <v>21</v>
      </c>
      <c r="B126" s="8" t="s">
        <v>213</v>
      </c>
      <c r="C126" s="71" t="s">
        <v>86</v>
      </c>
      <c r="D126" s="10">
        <v>0.25</v>
      </c>
      <c r="E126" s="11">
        <f>F126*1.25</f>
        <v>3863.75</v>
      </c>
      <c r="F126" s="12">
        <f t="shared" si="3"/>
        <v>3091</v>
      </c>
      <c r="G126" s="73"/>
      <c r="H126" s="73"/>
      <c r="I126" s="73"/>
      <c r="J126" s="13"/>
      <c r="K126" s="13"/>
      <c r="L126" s="13">
        <v>1548</v>
      </c>
      <c r="M126" s="13"/>
      <c r="N126" s="13">
        <v>1543</v>
      </c>
      <c r="O126" s="13"/>
      <c r="P126" s="13"/>
      <c r="Q126" s="13"/>
    </row>
    <row r="127" spans="1:19" ht="15">
      <c r="A127" s="59">
        <v>22</v>
      </c>
      <c r="B127" s="8" t="s">
        <v>88</v>
      </c>
      <c r="C127" s="71" t="s">
        <v>75</v>
      </c>
      <c r="D127" s="10">
        <v>0.05</v>
      </c>
      <c r="E127" s="11">
        <f>F127*1.05</f>
        <v>3074.4</v>
      </c>
      <c r="F127" s="12">
        <f>SUM(G127:Q127)</f>
        <v>2928</v>
      </c>
      <c r="G127" s="73"/>
      <c r="H127" s="73"/>
      <c r="I127" s="73"/>
      <c r="J127" s="13">
        <v>404</v>
      </c>
      <c r="K127" s="13">
        <v>788</v>
      </c>
      <c r="L127" s="13"/>
      <c r="M127" s="13">
        <v>706</v>
      </c>
      <c r="N127" s="13">
        <v>1030</v>
      </c>
      <c r="O127" s="13"/>
      <c r="P127" s="13"/>
      <c r="Q127" s="13"/>
      <c r="R127" s="15"/>
      <c r="S127" s="15"/>
    </row>
    <row r="128" spans="1:19" ht="15">
      <c r="A128" s="59">
        <v>23</v>
      </c>
      <c r="B128" s="8" t="s">
        <v>84</v>
      </c>
      <c r="C128" s="71" t="s">
        <v>77</v>
      </c>
      <c r="D128" s="10">
        <v>0.15</v>
      </c>
      <c r="E128" s="11">
        <f>F128*1.15</f>
        <v>3010.7</v>
      </c>
      <c r="F128" s="12">
        <f t="shared" si="3"/>
        <v>2618</v>
      </c>
      <c r="G128" s="73"/>
      <c r="H128" s="73"/>
      <c r="I128" s="73"/>
      <c r="J128" s="13"/>
      <c r="K128" s="13"/>
      <c r="L128" s="13">
        <v>2618</v>
      </c>
      <c r="M128" s="13"/>
      <c r="N128" s="13"/>
      <c r="O128" s="13"/>
      <c r="P128" s="13"/>
      <c r="Q128" s="13"/>
      <c r="R128" s="15"/>
      <c r="S128" s="15"/>
    </row>
    <row r="129" spans="1:19" ht="15">
      <c r="A129" s="59">
        <v>24</v>
      </c>
      <c r="B129" s="8" t="s">
        <v>85</v>
      </c>
      <c r="C129" s="71" t="s">
        <v>75</v>
      </c>
      <c r="D129" s="10">
        <v>0.05</v>
      </c>
      <c r="E129" s="11">
        <f>F129*1.05</f>
        <v>2595.6</v>
      </c>
      <c r="F129" s="12">
        <f>SUM(G129:Q129)</f>
        <v>2472</v>
      </c>
      <c r="G129" s="73"/>
      <c r="H129" s="73"/>
      <c r="I129" s="73">
        <v>1249</v>
      </c>
      <c r="J129" s="13"/>
      <c r="K129" s="13"/>
      <c r="L129" s="13"/>
      <c r="M129" s="13"/>
      <c r="N129" s="13"/>
      <c r="O129" s="13"/>
      <c r="P129" s="13">
        <v>1223</v>
      </c>
      <c r="Q129" s="13"/>
      <c r="R129" s="15"/>
      <c r="S129" s="15"/>
    </row>
    <row r="130" spans="1:19" ht="15">
      <c r="A130" s="59">
        <v>25</v>
      </c>
      <c r="B130" s="8" t="s">
        <v>242</v>
      </c>
      <c r="C130" s="71" t="s">
        <v>79</v>
      </c>
      <c r="D130" s="10">
        <v>0</v>
      </c>
      <c r="E130" s="11">
        <f>F130</f>
        <v>2383</v>
      </c>
      <c r="F130" s="12">
        <f>SUM(G130:Q130)</f>
        <v>2383</v>
      </c>
      <c r="G130" s="73"/>
      <c r="H130" s="73"/>
      <c r="I130" s="73"/>
      <c r="J130" s="13"/>
      <c r="K130" s="13"/>
      <c r="L130" s="13"/>
      <c r="M130" s="13"/>
      <c r="N130" s="13"/>
      <c r="O130" s="13">
        <v>783</v>
      </c>
      <c r="P130" s="13">
        <v>1600</v>
      </c>
      <c r="Q130" s="13"/>
      <c r="R130" s="15"/>
      <c r="S130" s="15"/>
    </row>
    <row r="131" spans="1:17" ht="15">
      <c r="A131" s="59">
        <v>26</v>
      </c>
      <c r="B131" s="8" t="s">
        <v>154</v>
      </c>
      <c r="C131" s="71" t="s">
        <v>98</v>
      </c>
      <c r="D131" s="10">
        <v>0</v>
      </c>
      <c r="E131" s="11">
        <f>F131</f>
        <v>2267</v>
      </c>
      <c r="F131" s="12">
        <f t="shared" si="3"/>
        <v>2267</v>
      </c>
      <c r="G131" s="73">
        <v>2267</v>
      </c>
      <c r="H131" s="73"/>
      <c r="I131" s="7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59">
        <v>27</v>
      </c>
      <c r="B132" s="8" t="s">
        <v>143</v>
      </c>
      <c r="C132" s="9" t="s">
        <v>79</v>
      </c>
      <c r="D132" s="10">
        <v>0</v>
      </c>
      <c r="E132" s="11">
        <f>F132</f>
        <v>1642</v>
      </c>
      <c r="F132" s="12">
        <f t="shared" si="3"/>
        <v>1642</v>
      </c>
      <c r="G132" s="73">
        <v>609</v>
      </c>
      <c r="H132" s="73">
        <v>1033</v>
      </c>
      <c r="I132" s="7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59">
        <v>28</v>
      </c>
      <c r="B133" s="8" t="s">
        <v>219</v>
      </c>
      <c r="C133" s="71" t="s">
        <v>77</v>
      </c>
      <c r="D133" s="10">
        <v>0.15</v>
      </c>
      <c r="E133" s="11">
        <f>F133*1.15</f>
        <v>1500.7499999999998</v>
      </c>
      <c r="F133" s="12">
        <f>SUM(G133:Q133)</f>
        <v>1305</v>
      </c>
      <c r="G133" s="73"/>
      <c r="H133" s="73"/>
      <c r="I133" s="73"/>
      <c r="J133" s="13"/>
      <c r="K133" s="13"/>
      <c r="L133" s="13"/>
      <c r="M133" s="13">
        <v>1305</v>
      </c>
      <c r="N133" s="13"/>
      <c r="O133" s="13"/>
      <c r="P133" s="13"/>
      <c r="Q133" s="13"/>
    </row>
    <row r="134" spans="1:17" ht="15">
      <c r="A134" s="59">
        <v>29</v>
      </c>
      <c r="B134" s="8" t="s">
        <v>203</v>
      </c>
      <c r="C134" s="14" t="s">
        <v>24</v>
      </c>
      <c r="D134" s="10">
        <v>0</v>
      </c>
      <c r="E134" s="11">
        <f aca="true" t="shared" si="4" ref="E134:E139">F134</f>
        <v>1293</v>
      </c>
      <c r="F134" s="12">
        <f t="shared" si="3"/>
        <v>1293</v>
      </c>
      <c r="G134" s="73"/>
      <c r="H134" s="73"/>
      <c r="I134" s="73"/>
      <c r="J134" s="13"/>
      <c r="K134" s="13">
        <v>628</v>
      </c>
      <c r="L134" s="13">
        <v>665</v>
      </c>
      <c r="M134" s="13"/>
      <c r="N134" s="13"/>
      <c r="O134" s="13"/>
      <c r="P134" s="13"/>
      <c r="Q134" s="13"/>
    </row>
    <row r="135" spans="1:17" ht="15">
      <c r="A135" s="59">
        <v>30</v>
      </c>
      <c r="B135" s="8" t="s">
        <v>231</v>
      </c>
      <c r="C135" s="71" t="s">
        <v>79</v>
      </c>
      <c r="D135" s="10">
        <v>0</v>
      </c>
      <c r="E135" s="11">
        <f t="shared" si="4"/>
        <v>989</v>
      </c>
      <c r="F135" s="12">
        <f t="shared" si="3"/>
        <v>989</v>
      </c>
      <c r="G135" s="73"/>
      <c r="H135" s="73"/>
      <c r="I135" s="73"/>
      <c r="J135" s="13"/>
      <c r="K135" s="13"/>
      <c r="L135" s="13"/>
      <c r="M135" s="13"/>
      <c r="N135" s="13">
        <v>507</v>
      </c>
      <c r="O135" s="13">
        <v>482</v>
      </c>
      <c r="P135" s="13"/>
      <c r="Q135" s="13"/>
    </row>
    <row r="136" spans="1:17" ht="15">
      <c r="A136" s="59">
        <v>31</v>
      </c>
      <c r="B136" s="8" t="s">
        <v>234</v>
      </c>
      <c r="C136" s="71" t="s">
        <v>79</v>
      </c>
      <c r="D136" s="10">
        <v>0</v>
      </c>
      <c r="E136" s="11">
        <f t="shared" si="4"/>
        <v>831</v>
      </c>
      <c r="F136" s="12">
        <f t="shared" si="3"/>
        <v>831</v>
      </c>
      <c r="G136" s="73"/>
      <c r="H136" s="73"/>
      <c r="I136" s="73"/>
      <c r="J136" s="13"/>
      <c r="K136" s="13"/>
      <c r="L136" s="13"/>
      <c r="M136" s="13"/>
      <c r="N136" s="13">
        <v>831</v>
      </c>
      <c r="O136" s="13"/>
      <c r="P136" s="13"/>
      <c r="Q136" s="13"/>
    </row>
    <row r="137" spans="1:17" ht="15">
      <c r="A137" s="59">
        <v>32</v>
      </c>
      <c r="B137" s="8" t="s">
        <v>195</v>
      </c>
      <c r="C137" s="14" t="s">
        <v>24</v>
      </c>
      <c r="D137" s="10" t="s">
        <v>24</v>
      </c>
      <c r="E137" s="11">
        <f t="shared" si="4"/>
        <v>800</v>
      </c>
      <c r="F137" s="12">
        <f t="shared" si="3"/>
        <v>800</v>
      </c>
      <c r="G137" s="73"/>
      <c r="H137" s="73"/>
      <c r="I137" s="73"/>
      <c r="J137" s="13"/>
      <c r="K137" s="13">
        <v>800</v>
      </c>
      <c r="L137" s="13"/>
      <c r="M137" s="13"/>
      <c r="N137" s="13"/>
      <c r="O137" s="13"/>
      <c r="P137" s="13"/>
      <c r="Q137" s="13"/>
    </row>
    <row r="138" spans="1:17" ht="15">
      <c r="A138" s="59">
        <v>33</v>
      </c>
      <c r="B138" s="8" t="s">
        <v>237</v>
      </c>
      <c r="C138" s="71" t="s">
        <v>250</v>
      </c>
      <c r="D138" s="10">
        <v>0</v>
      </c>
      <c r="E138" s="11">
        <f t="shared" si="4"/>
        <v>748</v>
      </c>
      <c r="F138" s="12">
        <f t="shared" si="3"/>
        <v>748</v>
      </c>
      <c r="G138" s="73"/>
      <c r="H138" s="73"/>
      <c r="I138" s="73"/>
      <c r="J138" s="13"/>
      <c r="K138" s="13"/>
      <c r="L138" s="13"/>
      <c r="M138" s="13"/>
      <c r="N138" s="13">
        <v>748</v>
      </c>
      <c r="O138" s="13"/>
      <c r="P138" s="13"/>
      <c r="Q138" s="13"/>
    </row>
    <row r="139" spans="1:17" ht="15">
      <c r="A139" s="59">
        <v>34</v>
      </c>
      <c r="B139" s="8" t="s">
        <v>211</v>
      </c>
      <c r="C139" s="14" t="s">
        <v>24</v>
      </c>
      <c r="D139" s="10" t="s">
        <v>24</v>
      </c>
      <c r="E139" s="11">
        <f t="shared" si="4"/>
        <v>237</v>
      </c>
      <c r="F139" s="12">
        <f t="shared" si="3"/>
        <v>237</v>
      </c>
      <c r="G139" s="73"/>
      <c r="H139" s="73"/>
      <c r="I139" s="73"/>
      <c r="J139" s="13"/>
      <c r="K139" s="13"/>
      <c r="L139" s="13">
        <v>237</v>
      </c>
      <c r="M139" s="13"/>
      <c r="N139" s="13"/>
      <c r="O139" s="13"/>
      <c r="P139" s="13"/>
      <c r="Q139" s="13"/>
    </row>
    <row r="140" spans="1:17" ht="15">
      <c r="A140" s="59">
        <v>35</v>
      </c>
      <c r="B140" s="8" t="s">
        <v>161</v>
      </c>
      <c r="C140" s="71" t="s">
        <v>86</v>
      </c>
      <c r="D140" s="10">
        <v>0.25</v>
      </c>
      <c r="E140" s="11">
        <f>F140*1.25</f>
        <v>131.25</v>
      </c>
      <c r="F140" s="12">
        <f t="shared" si="3"/>
        <v>105</v>
      </c>
      <c r="G140" s="73"/>
      <c r="H140" s="73">
        <v>105</v>
      </c>
      <c r="I140" s="73"/>
      <c r="J140" s="13"/>
      <c r="K140" s="13"/>
      <c r="L140" s="13"/>
      <c r="M140" s="13"/>
      <c r="N140" s="13"/>
      <c r="O140" s="13"/>
      <c r="P140" s="13"/>
      <c r="Q140" s="13"/>
    </row>
    <row r="141" spans="1:17" ht="15.75" thickBot="1">
      <c r="A141" s="60"/>
      <c r="B141" s="17"/>
      <c r="C141" s="18"/>
      <c r="D141" s="19"/>
      <c r="E141" s="20"/>
      <c r="F141" s="21"/>
      <c r="G141" s="74"/>
      <c r="H141" s="74"/>
      <c r="I141" s="74"/>
      <c r="J141" s="16"/>
      <c r="K141" s="16"/>
      <c r="L141" s="16"/>
      <c r="M141" s="16"/>
      <c r="N141" s="16"/>
      <c r="O141" s="16"/>
      <c r="P141" s="16"/>
      <c r="Q141" s="16"/>
    </row>
    <row r="142" spans="3:17" ht="56.25" customHeight="1">
      <c r="C142" s="22"/>
      <c r="D142" s="23"/>
      <c r="E142" s="24"/>
      <c r="G142" s="22"/>
      <c r="H142" s="22"/>
      <c r="I142" s="22"/>
      <c r="J142" s="26"/>
      <c r="K142" s="26"/>
      <c r="L142" s="26"/>
      <c r="M142" s="26"/>
      <c r="N142" s="26"/>
      <c r="O142" s="26"/>
      <c r="P142" s="26"/>
      <c r="Q142" s="26"/>
    </row>
    <row r="143" ht="37.5">
      <c r="A143" s="2" t="s">
        <v>102</v>
      </c>
    </row>
    <row r="144" ht="15.75" thickBot="1"/>
    <row r="145" spans="1:17" ht="34.5" thickBot="1">
      <c r="A145" s="61" t="s">
        <v>1</v>
      </c>
      <c r="B145" s="58" t="s">
        <v>2</v>
      </c>
      <c r="C145" s="5" t="s">
        <v>3</v>
      </c>
      <c r="D145" s="5" t="s">
        <v>4</v>
      </c>
      <c r="E145" s="6" t="s">
        <v>5</v>
      </c>
      <c r="F145" s="5" t="s">
        <v>6</v>
      </c>
      <c r="G145" s="76" t="s">
        <v>166</v>
      </c>
      <c r="H145" s="76" t="s">
        <v>7</v>
      </c>
      <c r="I145" s="76" t="s">
        <v>8</v>
      </c>
      <c r="J145" s="6" t="s">
        <v>9</v>
      </c>
      <c r="K145" s="6" t="s">
        <v>10</v>
      </c>
      <c r="L145" s="6" t="s">
        <v>11</v>
      </c>
      <c r="M145" s="6" t="s">
        <v>12</v>
      </c>
      <c r="N145" s="6" t="s">
        <v>13</v>
      </c>
      <c r="O145" s="6" t="s">
        <v>253</v>
      </c>
      <c r="P145" s="7" t="s">
        <v>14</v>
      </c>
      <c r="Q145" s="6" t="s">
        <v>15</v>
      </c>
    </row>
    <row r="146" spans="1:17" ht="15">
      <c r="A146" s="59">
        <v>1</v>
      </c>
      <c r="B146" s="8" t="s">
        <v>103</v>
      </c>
      <c r="C146" s="9" t="s">
        <v>104</v>
      </c>
      <c r="D146" s="10">
        <v>0</v>
      </c>
      <c r="E146" s="11">
        <f>F146</f>
        <v>8517</v>
      </c>
      <c r="F146" s="12">
        <f aca="true" t="shared" si="5" ref="F146:F177">SUM(G146:Q146)</f>
        <v>8517</v>
      </c>
      <c r="G146" s="73">
        <v>1689</v>
      </c>
      <c r="H146" s="73"/>
      <c r="I146" s="73"/>
      <c r="J146" s="13"/>
      <c r="K146" s="13">
        <v>1605</v>
      </c>
      <c r="L146" s="13">
        <v>2000</v>
      </c>
      <c r="M146" s="13"/>
      <c r="N146" s="13">
        <v>1633</v>
      </c>
      <c r="O146" s="13">
        <v>1590</v>
      </c>
      <c r="P146" s="13"/>
      <c r="Q146" s="13"/>
    </row>
    <row r="147" spans="1:17" ht="15">
      <c r="A147" s="59">
        <v>2</v>
      </c>
      <c r="B147" s="8" t="s">
        <v>105</v>
      </c>
      <c r="C147" s="9" t="s">
        <v>106</v>
      </c>
      <c r="D147" s="10">
        <v>0.15</v>
      </c>
      <c r="E147" s="11">
        <f>F147*1.15</f>
        <v>7695.799999999999</v>
      </c>
      <c r="F147" s="12">
        <f t="shared" si="5"/>
        <v>6692</v>
      </c>
      <c r="G147" s="73">
        <v>903</v>
      </c>
      <c r="H147" s="73">
        <v>849</v>
      </c>
      <c r="I147" s="73">
        <v>1015</v>
      </c>
      <c r="J147" s="13"/>
      <c r="K147" s="13">
        <v>1248</v>
      </c>
      <c r="L147" s="13"/>
      <c r="M147" s="13"/>
      <c r="N147" s="13">
        <v>1077</v>
      </c>
      <c r="O147" s="13"/>
      <c r="P147" s="13">
        <v>1600</v>
      </c>
      <c r="Q147" s="13"/>
    </row>
    <row r="148" spans="1:17" ht="15">
      <c r="A148" s="59">
        <v>3</v>
      </c>
      <c r="B148" s="8" t="s">
        <v>120</v>
      </c>
      <c r="C148" s="71" t="s">
        <v>104</v>
      </c>
      <c r="D148" s="10">
        <v>0</v>
      </c>
      <c r="E148" s="11">
        <f>F148</f>
        <v>7283</v>
      </c>
      <c r="F148" s="12">
        <f t="shared" si="5"/>
        <v>7283</v>
      </c>
      <c r="G148" s="73"/>
      <c r="H148" s="73"/>
      <c r="I148" s="73">
        <v>2000</v>
      </c>
      <c r="J148" s="13"/>
      <c r="K148" s="13"/>
      <c r="L148" s="13"/>
      <c r="M148" s="13">
        <v>3283</v>
      </c>
      <c r="N148" s="13"/>
      <c r="O148" s="13"/>
      <c r="P148" s="13">
        <v>2000</v>
      </c>
      <c r="Q148" s="13"/>
    </row>
    <row r="149" spans="1:17" ht="15">
      <c r="A149" s="59">
        <v>4</v>
      </c>
      <c r="B149" s="8" t="s">
        <v>111</v>
      </c>
      <c r="C149" s="71" t="s">
        <v>104</v>
      </c>
      <c r="D149" s="10">
        <v>0</v>
      </c>
      <c r="E149" s="11">
        <f>F149</f>
        <v>7086</v>
      </c>
      <c r="F149" s="12">
        <f t="shared" si="5"/>
        <v>7086</v>
      </c>
      <c r="G149" s="73"/>
      <c r="H149" s="73"/>
      <c r="I149" s="73"/>
      <c r="J149" s="13">
        <v>2000</v>
      </c>
      <c r="K149" s="13"/>
      <c r="L149" s="13">
        <v>1666</v>
      </c>
      <c r="M149" s="13">
        <v>2000</v>
      </c>
      <c r="N149" s="13">
        <v>1420</v>
      </c>
      <c r="O149" s="13"/>
      <c r="P149" s="13"/>
      <c r="Q149" s="13"/>
    </row>
    <row r="150" spans="1:17" ht="15">
      <c r="A150" s="59">
        <v>5</v>
      </c>
      <c r="B150" s="8" t="s">
        <v>116</v>
      </c>
      <c r="C150" s="71" t="s">
        <v>104</v>
      </c>
      <c r="D150" s="10">
        <v>0</v>
      </c>
      <c r="E150" s="11">
        <f>F150</f>
        <v>5064</v>
      </c>
      <c r="F150" s="12">
        <f t="shared" si="5"/>
        <v>5064</v>
      </c>
      <c r="G150" s="73">
        <v>565</v>
      </c>
      <c r="H150" s="73">
        <v>566</v>
      </c>
      <c r="I150" s="73">
        <v>785</v>
      </c>
      <c r="J150" s="13"/>
      <c r="K150" s="13">
        <v>588</v>
      </c>
      <c r="L150" s="13">
        <v>631</v>
      </c>
      <c r="M150" s="13"/>
      <c r="N150" s="13">
        <v>869</v>
      </c>
      <c r="O150" s="13"/>
      <c r="P150" s="13">
        <v>1060</v>
      </c>
      <c r="Q150" s="13"/>
    </row>
    <row r="151" spans="1:17" ht="15">
      <c r="A151" s="59">
        <v>6</v>
      </c>
      <c r="B151" s="8" t="s">
        <v>107</v>
      </c>
      <c r="C151" s="71" t="s">
        <v>106</v>
      </c>
      <c r="D151" s="10">
        <v>0.15</v>
      </c>
      <c r="E151" s="11">
        <f>F151*1.15</f>
        <v>4130.799999999999</v>
      </c>
      <c r="F151" s="12">
        <f t="shared" si="5"/>
        <v>3592</v>
      </c>
      <c r="G151" s="73">
        <v>973</v>
      </c>
      <c r="H151" s="73">
        <v>553</v>
      </c>
      <c r="I151" s="73"/>
      <c r="J151" s="13">
        <v>1157</v>
      </c>
      <c r="K151" s="13"/>
      <c r="L151" s="13"/>
      <c r="M151" s="13"/>
      <c r="N151" s="13"/>
      <c r="O151" s="13"/>
      <c r="P151" s="13">
        <v>909</v>
      </c>
      <c r="Q151" s="13"/>
    </row>
    <row r="152" spans="1:17" ht="15">
      <c r="A152" s="59">
        <v>7</v>
      </c>
      <c r="B152" s="8" t="s">
        <v>235</v>
      </c>
      <c r="C152" s="71" t="s">
        <v>106</v>
      </c>
      <c r="D152" s="10">
        <v>0.15</v>
      </c>
      <c r="E152" s="11">
        <f>F152*1.15</f>
        <v>3911.1499999999996</v>
      </c>
      <c r="F152" s="12">
        <f t="shared" si="5"/>
        <v>3401</v>
      </c>
      <c r="G152" s="73"/>
      <c r="H152" s="73"/>
      <c r="I152" s="73"/>
      <c r="J152" s="13"/>
      <c r="K152" s="13"/>
      <c r="L152" s="13"/>
      <c r="M152" s="13"/>
      <c r="N152" s="13">
        <v>1444</v>
      </c>
      <c r="O152" s="13">
        <v>1957</v>
      </c>
      <c r="P152" s="13"/>
      <c r="Q152" s="13"/>
    </row>
    <row r="153" spans="1:17" ht="15">
      <c r="A153" s="59">
        <v>8</v>
      </c>
      <c r="B153" s="8" t="s">
        <v>110</v>
      </c>
      <c r="C153" s="71" t="s">
        <v>106</v>
      </c>
      <c r="D153" s="10">
        <v>0.15</v>
      </c>
      <c r="E153" s="11">
        <f>F153*1.15</f>
        <v>3876.6499999999996</v>
      </c>
      <c r="F153" s="12">
        <f t="shared" si="5"/>
        <v>3371</v>
      </c>
      <c r="G153" s="73"/>
      <c r="H153" s="73">
        <v>827</v>
      </c>
      <c r="I153" s="73"/>
      <c r="J153" s="13"/>
      <c r="K153" s="13">
        <v>1191</v>
      </c>
      <c r="L153" s="13">
        <v>1353</v>
      </c>
      <c r="M153" s="13"/>
      <c r="N153" s="13"/>
      <c r="O153" s="13"/>
      <c r="P153" s="13"/>
      <c r="Q153" s="13"/>
    </row>
    <row r="154" spans="1:17" ht="15">
      <c r="A154" s="59">
        <v>9</v>
      </c>
      <c r="B154" s="8" t="s">
        <v>233</v>
      </c>
      <c r="C154" s="71" t="s">
        <v>167</v>
      </c>
      <c r="D154" s="10">
        <v>0.05</v>
      </c>
      <c r="E154" s="11">
        <f>F154*1.05</f>
        <v>3168.9</v>
      </c>
      <c r="F154" s="12">
        <f t="shared" si="5"/>
        <v>3018</v>
      </c>
      <c r="G154" s="73"/>
      <c r="H154" s="73"/>
      <c r="I154" s="73"/>
      <c r="J154" s="13"/>
      <c r="K154" s="13"/>
      <c r="L154" s="13"/>
      <c r="M154" s="13"/>
      <c r="N154" s="13">
        <v>475</v>
      </c>
      <c r="O154" s="13">
        <v>507</v>
      </c>
      <c r="P154" s="13">
        <v>1290</v>
      </c>
      <c r="Q154" s="13">
        <v>746</v>
      </c>
    </row>
    <row r="155" spans="1:17" ht="15">
      <c r="A155" s="59">
        <v>10</v>
      </c>
      <c r="B155" s="8" t="s">
        <v>118</v>
      </c>
      <c r="C155" s="71" t="s">
        <v>104</v>
      </c>
      <c r="D155" s="10">
        <v>0</v>
      </c>
      <c r="E155" s="11">
        <f>F155</f>
        <v>3017</v>
      </c>
      <c r="F155" s="12">
        <f t="shared" si="5"/>
        <v>3017</v>
      </c>
      <c r="G155" s="73"/>
      <c r="H155" s="73"/>
      <c r="I155" s="73"/>
      <c r="J155" s="13"/>
      <c r="K155" s="13"/>
      <c r="L155" s="13">
        <v>1073</v>
      </c>
      <c r="M155" s="13"/>
      <c r="N155" s="13">
        <v>868</v>
      </c>
      <c r="O155" s="13"/>
      <c r="P155" s="13">
        <v>1076</v>
      </c>
      <c r="Q155" s="13"/>
    </row>
    <row r="156" spans="1:17" ht="15">
      <c r="A156" s="59">
        <v>11</v>
      </c>
      <c r="B156" s="8" t="s">
        <v>148</v>
      </c>
      <c r="C156" s="71" t="s">
        <v>104</v>
      </c>
      <c r="D156" s="10">
        <v>0</v>
      </c>
      <c r="E156" s="11">
        <f>F156</f>
        <v>2929</v>
      </c>
      <c r="F156" s="12">
        <f t="shared" si="5"/>
        <v>2929</v>
      </c>
      <c r="G156" s="73">
        <v>804</v>
      </c>
      <c r="H156" s="73">
        <v>999</v>
      </c>
      <c r="I156" s="73"/>
      <c r="J156" s="13"/>
      <c r="K156" s="13">
        <v>1126</v>
      </c>
      <c r="L156" s="13"/>
      <c r="M156" s="13"/>
      <c r="N156" s="13"/>
      <c r="O156" s="13"/>
      <c r="P156" s="13"/>
      <c r="Q156" s="13"/>
    </row>
    <row r="157" spans="1:17" ht="15">
      <c r="A157" s="59">
        <v>12</v>
      </c>
      <c r="B157" s="8" t="s">
        <v>177</v>
      </c>
      <c r="C157" s="71" t="s">
        <v>104</v>
      </c>
      <c r="D157" s="10">
        <v>0</v>
      </c>
      <c r="E157" s="11">
        <f>F157</f>
        <v>2854</v>
      </c>
      <c r="F157" s="12">
        <f t="shared" si="5"/>
        <v>2854</v>
      </c>
      <c r="G157" s="73"/>
      <c r="H157" s="73"/>
      <c r="I157" s="73"/>
      <c r="J157" s="13">
        <v>1393</v>
      </c>
      <c r="K157" s="13"/>
      <c r="L157" s="13">
        <v>1461</v>
      </c>
      <c r="M157" s="13"/>
      <c r="N157" s="13"/>
      <c r="O157" s="13"/>
      <c r="P157" s="13"/>
      <c r="Q157" s="13"/>
    </row>
    <row r="158" spans="1:17" ht="15">
      <c r="A158" s="59">
        <v>13</v>
      </c>
      <c r="B158" s="8" t="s">
        <v>108</v>
      </c>
      <c r="C158" s="71" t="s">
        <v>109</v>
      </c>
      <c r="D158" s="10">
        <v>0.4</v>
      </c>
      <c r="E158" s="11">
        <f>F158*1.4</f>
        <v>2522.7999999999997</v>
      </c>
      <c r="F158" s="12">
        <f>SUM(G158:Q158)</f>
        <v>1802</v>
      </c>
      <c r="G158" s="73"/>
      <c r="H158" s="73"/>
      <c r="I158" s="73"/>
      <c r="J158" s="13"/>
      <c r="K158" s="13"/>
      <c r="L158" s="13">
        <v>906</v>
      </c>
      <c r="M158" s="13">
        <v>896</v>
      </c>
      <c r="N158" s="13"/>
      <c r="O158" s="13"/>
      <c r="P158" s="13"/>
      <c r="Q158" s="13"/>
    </row>
    <row r="159" spans="1:17" ht="15">
      <c r="A159" s="59">
        <v>14</v>
      </c>
      <c r="B159" s="8" t="s">
        <v>134</v>
      </c>
      <c r="C159" s="71" t="s">
        <v>119</v>
      </c>
      <c r="D159" s="10">
        <v>0</v>
      </c>
      <c r="E159" s="11">
        <f>F159</f>
        <v>2380</v>
      </c>
      <c r="F159" s="12">
        <f t="shared" si="5"/>
        <v>2380</v>
      </c>
      <c r="G159" s="73">
        <v>294</v>
      </c>
      <c r="H159" s="73">
        <v>334</v>
      </c>
      <c r="I159" s="73"/>
      <c r="J159" s="13"/>
      <c r="K159" s="13"/>
      <c r="L159" s="13"/>
      <c r="M159" s="13">
        <v>731</v>
      </c>
      <c r="N159" s="13">
        <v>460</v>
      </c>
      <c r="O159" s="13">
        <v>561</v>
      </c>
      <c r="P159" s="13"/>
      <c r="Q159" s="13"/>
    </row>
    <row r="160" spans="1:17" ht="15">
      <c r="A160" s="59">
        <v>15</v>
      </c>
      <c r="B160" s="8" t="s">
        <v>243</v>
      </c>
      <c r="C160" s="71" t="s">
        <v>249</v>
      </c>
      <c r="D160" s="10">
        <v>0</v>
      </c>
      <c r="E160" s="11">
        <f>F160</f>
        <v>1939</v>
      </c>
      <c r="F160" s="12">
        <f t="shared" si="5"/>
        <v>1939</v>
      </c>
      <c r="G160" s="73"/>
      <c r="H160" s="73"/>
      <c r="I160" s="73"/>
      <c r="J160" s="13"/>
      <c r="K160" s="13"/>
      <c r="L160" s="13"/>
      <c r="M160" s="13"/>
      <c r="N160" s="13"/>
      <c r="O160" s="13">
        <v>843</v>
      </c>
      <c r="P160" s="13">
        <v>1096</v>
      </c>
      <c r="Q160" s="13"/>
    </row>
    <row r="161" spans="1:17" ht="15">
      <c r="A161" s="59">
        <v>16</v>
      </c>
      <c r="B161" s="8" t="s">
        <v>133</v>
      </c>
      <c r="C161" s="71" t="s">
        <v>167</v>
      </c>
      <c r="D161" s="10">
        <v>0.05</v>
      </c>
      <c r="E161" s="11">
        <f>F161*1.05</f>
        <v>1562.4</v>
      </c>
      <c r="F161" s="12">
        <f t="shared" si="5"/>
        <v>1488</v>
      </c>
      <c r="G161" s="73">
        <v>318</v>
      </c>
      <c r="H161" s="73"/>
      <c r="I161" s="73"/>
      <c r="J161" s="13"/>
      <c r="K161" s="13"/>
      <c r="L161" s="13">
        <v>554</v>
      </c>
      <c r="M161" s="13"/>
      <c r="N161" s="13">
        <v>616</v>
      </c>
      <c r="O161" s="13"/>
      <c r="P161" s="13"/>
      <c r="Q161" s="13"/>
    </row>
    <row r="162" spans="1:17" ht="15">
      <c r="A162" s="59">
        <v>17</v>
      </c>
      <c r="B162" s="8" t="s">
        <v>210</v>
      </c>
      <c r="C162" s="71" t="s">
        <v>167</v>
      </c>
      <c r="D162" s="10">
        <v>0.05</v>
      </c>
      <c r="E162" s="11">
        <f>F162*1.05</f>
        <v>1489.95</v>
      </c>
      <c r="F162" s="12">
        <f t="shared" si="5"/>
        <v>1419</v>
      </c>
      <c r="G162" s="73"/>
      <c r="H162" s="73"/>
      <c r="I162" s="73"/>
      <c r="J162" s="13"/>
      <c r="K162" s="13"/>
      <c r="L162" s="13">
        <v>622</v>
      </c>
      <c r="M162" s="13"/>
      <c r="N162" s="13"/>
      <c r="O162" s="13"/>
      <c r="P162" s="13"/>
      <c r="Q162" s="13">
        <v>797</v>
      </c>
    </row>
    <row r="163" spans="1:17" ht="15">
      <c r="A163" s="59">
        <v>18</v>
      </c>
      <c r="B163" s="8" t="s">
        <v>114</v>
      </c>
      <c r="C163" s="71" t="s">
        <v>106</v>
      </c>
      <c r="D163" s="10">
        <v>0.15</v>
      </c>
      <c r="E163" s="11">
        <f>F163*1.15</f>
        <v>1462.8</v>
      </c>
      <c r="F163" s="12">
        <f>SUM(G163:Q163)</f>
        <v>1272</v>
      </c>
      <c r="G163" s="73"/>
      <c r="H163" s="73"/>
      <c r="I163" s="73"/>
      <c r="J163" s="13"/>
      <c r="K163" s="13"/>
      <c r="L163" s="13"/>
      <c r="M163" s="13"/>
      <c r="N163" s="13"/>
      <c r="O163" s="13"/>
      <c r="P163" s="13"/>
      <c r="Q163" s="13">
        <v>1272</v>
      </c>
    </row>
    <row r="164" spans="1:17" ht="15">
      <c r="A164" s="59">
        <v>19</v>
      </c>
      <c r="B164" s="8" t="s">
        <v>236</v>
      </c>
      <c r="C164" s="71" t="s">
        <v>249</v>
      </c>
      <c r="D164" s="10">
        <v>0</v>
      </c>
      <c r="E164" s="11">
        <f>F164</f>
        <v>1366</v>
      </c>
      <c r="F164" s="12">
        <f t="shared" si="5"/>
        <v>1366</v>
      </c>
      <c r="G164" s="73"/>
      <c r="H164" s="73"/>
      <c r="I164" s="73"/>
      <c r="J164" s="13"/>
      <c r="K164" s="13"/>
      <c r="L164" s="13"/>
      <c r="M164" s="13"/>
      <c r="N164" s="13">
        <v>1366</v>
      </c>
      <c r="O164" s="13"/>
      <c r="P164" s="13"/>
      <c r="Q164" s="13"/>
    </row>
    <row r="165" spans="1:17" ht="15">
      <c r="A165" s="59">
        <v>20</v>
      </c>
      <c r="B165" s="8" t="s">
        <v>112</v>
      </c>
      <c r="C165" s="14" t="s">
        <v>113</v>
      </c>
      <c r="D165" s="10">
        <v>0.25</v>
      </c>
      <c r="E165" s="11">
        <f>F165*1.25</f>
        <v>1363.75</v>
      </c>
      <c r="F165" s="12">
        <f>SUM(G165:Q165)</f>
        <v>1091</v>
      </c>
      <c r="G165" s="73"/>
      <c r="H165" s="73"/>
      <c r="I165" s="73"/>
      <c r="J165" s="13"/>
      <c r="K165" s="13">
        <v>1091</v>
      </c>
      <c r="L165" s="13"/>
      <c r="M165" s="13"/>
      <c r="N165" s="13"/>
      <c r="O165" s="13"/>
      <c r="P165" s="13"/>
      <c r="Q165" s="13"/>
    </row>
    <row r="166" spans="1:17" ht="15">
      <c r="A166" s="59">
        <v>21</v>
      </c>
      <c r="B166" s="8" t="s">
        <v>115</v>
      </c>
      <c r="C166" s="14" t="s">
        <v>104</v>
      </c>
      <c r="D166" s="10">
        <v>0</v>
      </c>
      <c r="E166" s="11">
        <f>F166</f>
        <v>1227</v>
      </c>
      <c r="F166" s="12">
        <f t="shared" si="5"/>
        <v>1227</v>
      </c>
      <c r="G166" s="73"/>
      <c r="H166" s="73"/>
      <c r="I166" s="73"/>
      <c r="J166" s="13"/>
      <c r="K166" s="13">
        <v>1227</v>
      </c>
      <c r="L166" s="13"/>
      <c r="M166" s="13"/>
      <c r="N166" s="13"/>
      <c r="O166" s="13"/>
      <c r="P166" s="13"/>
      <c r="Q166" s="13"/>
    </row>
    <row r="167" spans="1:17" ht="15">
      <c r="A167" s="59">
        <v>22</v>
      </c>
      <c r="B167" s="8" t="s">
        <v>204</v>
      </c>
      <c r="C167" s="14" t="s">
        <v>24</v>
      </c>
      <c r="D167" s="10">
        <v>0</v>
      </c>
      <c r="E167" s="11">
        <f>F167</f>
        <v>1122</v>
      </c>
      <c r="F167" s="12">
        <f t="shared" si="5"/>
        <v>1122</v>
      </c>
      <c r="G167" s="73"/>
      <c r="H167" s="73"/>
      <c r="I167" s="73"/>
      <c r="J167" s="13"/>
      <c r="K167" s="13">
        <v>1122</v>
      </c>
      <c r="L167" s="13"/>
      <c r="M167" s="13"/>
      <c r="N167" s="13"/>
      <c r="O167" s="13"/>
      <c r="P167" s="13"/>
      <c r="Q167" s="13"/>
    </row>
    <row r="168" spans="1:17" ht="15">
      <c r="A168" s="59">
        <v>23</v>
      </c>
      <c r="B168" s="8" t="s">
        <v>117</v>
      </c>
      <c r="C168" s="71" t="s">
        <v>106</v>
      </c>
      <c r="D168" s="10">
        <v>0.15</v>
      </c>
      <c r="E168" s="11">
        <f>F168*1.15</f>
        <v>1108.6</v>
      </c>
      <c r="F168" s="12">
        <f>SUM(G168:Q168)</f>
        <v>964</v>
      </c>
      <c r="G168" s="73"/>
      <c r="H168" s="73"/>
      <c r="I168" s="73"/>
      <c r="J168" s="13"/>
      <c r="K168" s="13"/>
      <c r="L168" s="13">
        <v>964</v>
      </c>
      <c r="M168" s="13"/>
      <c r="N168" s="13"/>
      <c r="O168" s="13"/>
      <c r="P168" s="13"/>
      <c r="Q168" s="13"/>
    </row>
    <row r="169" spans="1:17" ht="15">
      <c r="A169" s="59">
        <v>24</v>
      </c>
      <c r="B169" s="8" t="s">
        <v>251</v>
      </c>
      <c r="C169" s="71" t="s">
        <v>167</v>
      </c>
      <c r="D169" s="10">
        <v>0.05</v>
      </c>
      <c r="E169" s="11">
        <f>F169*1.05</f>
        <v>1090.95</v>
      </c>
      <c r="F169" s="12">
        <f t="shared" si="5"/>
        <v>1039</v>
      </c>
      <c r="G169" s="73"/>
      <c r="H169" s="73"/>
      <c r="I169" s="73"/>
      <c r="J169" s="13"/>
      <c r="K169" s="13"/>
      <c r="L169" s="13"/>
      <c r="M169" s="13"/>
      <c r="N169" s="13"/>
      <c r="O169" s="13">
        <v>1039</v>
      </c>
      <c r="P169" s="13"/>
      <c r="Q169" s="13"/>
    </row>
    <row r="170" spans="1:17" ht="15">
      <c r="A170" s="59">
        <v>25</v>
      </c>
      <c r="B170" s="8" t="s">
        <v>196</v>
      </c>
      <c r="C170" s="14" t="s">
        <v>24</v>
      </c>
      <c r="D170" s="10">
        <v>0</v>
      </c>
      <c r="E170" s="11">
        <f>F170</f>
        <v>780</v>
      </c>
      <c r="F170" s="12">
        <f t="shared" si="5"/>
        <v>780</v>
      </c>
      <c r="G170" s="73"/>
      <c r="H170" s="73"/>
      <c r="I170" s="73"/>
      <c r="J170" s="13"/>
      <c r="K170" s="13">
        <v>780</v>
      </c>
      <c r="L170" s="13"/>
      <c r="M170" s="13"/>
      <c r="N170" s="13"/>
      <c r="O170" s="13"/>
      <c r="P170" s="13"/>
      <c r="Q170" s="13"/>
    </row>
    <row r="171" spans="1:17" ht="15">
      <c r="A171" s="59">
        <v>26</v>
      </c>
      <c r="B171" s="8" t="s">
        <v>240</v>
      </c>
      <c r="C171" s="71" t="s">
        <v>167</v>
      </c>
      <c r="D171" s="10">
        <v>0.05</v>
      </c>
      <c r="E171" s="11">
        <f>F171*1.05</f>
        <v>768.6</v>
      </c>
      <c r="F171" s="12">
        <f t="shared" si="5"/>
        <v>732</v>
      </c>
      <c r="G171" s="73"/>
      <c r="H171" s="73"/>
      <c r="I171" s="73"/>
      <c r="J171" s="13"/>
      <c r="K171" s="13"/>
      <c r="L171" s="13"/>
      <c r="M171" s="13"/>
      <c r="N171" s="13"/>
      <c r="O171" s="13"/>
      <c r="P171" s="13">
        <v>732</v>
      </c>
      <c r="Q171" s="13"/>
    </row>
    <row r="172" spans="1:17" ht="15">
      <c r="A172" s="59">
        <v>27</v>
      </c>
      <c r="B172" s="8" t="s">
        <v>245</v>
      </c>
      <c r="C172" s="71" t="s">
        <v>104</v>
      </c>
      <c r="D172" s="10">
        <v>0</v>
      </c>
      <c r="E172" s="11">
        <f>F172</f>
        <v>668</v>
      </c>
      <c r="F172" s="12">
        <f t="shared" si="5"/>
        <v>668</v>
      </c>
      <c r="G172" s="73"/>
      <c r="H172" s="73"/>
      <c r="I172" s="73"/>
      <c r="J172" s="13"/>
      <c r="K172" s="13"/>
      <c r="L172" s="13"/>
      <c r="M172" s="13"/>
      <c r="N172" s="13"/>
      <c r="O172" s="13"/>
      <c r="P172" s="13"/>
      <c r="Q172" s="13">
        <v>668</v>
      </c>
    </row>
    <row r="173" spans="1:17" ht="15">
      <c r="A173" s="59">
        <v>28</v>
      </c>
      <c r="B173" s="8" t="s">
        <v>230</v>
      </c>
      <c r="C173" s="71" t="s">
        <v>249</v>
      </c>
      <c r="D173" s="10">
        <v>0</v>
      </c>
      <c r="E173" s="11">
        <f>F173</f>
        <v>521</v>
      </c>
      <c r="F173" s="12">
        <f t="shared" si="5"/>
        <v>521</v>
      </c>
      <c r="G173" s="73"/>
      <c r="H173" s="73"/>
      <c r="I173" s="73"/>
      <c r="J173" s="13"/>
      <c r="K173" s="13"/>
      <c r="L173" s="13"/>
      <c r="M173" s="13"/>
      <c r="N173" s="13">
        <v>521</v>
      </c>
      <c r="O173" s="13"/>
      <c r="P173" s="13"/>
      <c r="Q173" s="13"/>
    </row>
    <row r="174" spans="1:17" ht="15">
      <c r="A174" s="59">
        <v>29</v>
      </c>
      <c r="B174" s="8" t="s">
        <v>200</v>
      </c>
      <c r="C174" s="14" t="s">
        <v>24</v>
      </c>
      <c r="D174" s="10" t="s">
        <v>24</v>
      </c>
      <c r="E174" s="11">
        <f>F174</f>
        <v>412</v>
      </c>
      <c r="F174" s="12">
        <f t="shared" si="5"/>
        <v>412</v>
      </c>
      <c r="G174" s="73"/>
      <c r="H174" s="73"/>
      <c r="I174" s="73"/>
      <c r="J174" s="13"/>
      <c r="K174" s="13">
        <v>412</v>
      </c>
      <c r="L174" s="13"/>
      <c r="M174" s="13"/>
      <c r="N174" s="13"/>
      <c r="O174" s="13"/>
      <c r="P174" s="13"/>
      <c r="Q174" s="13"/>
    </row>
    <row r="175" spans="1:17" ht="15">
      <c r="A175" s="59">
        <v>30</v>
      </c>
      <c r="B175" s="8" t="s">
        <v>212</v>
      </c>
      <c r="C175" s="9" t="s">
        <v>106</v>
      </c>
      <c r="D175" s="10">
        <v>0.15</v>
      </c>
      <c r="E175" s="11">
        <f>F175*1.15</f>
        <v>272.54999999999995</v>
      </c>
      <c r="F175" s="12">
        <f>SUM(G175:Q175)</f>
        <v>237</v>
      </c>
      <c r="G175" s="73"/>
      <c r="H175" s="73"/>
      <c r="I175" s="73"/>
      <c r="J175" s="13"/>
      <c r="K175" s="13"/>
      <c r="L175" s="13">
        <v>237</v>
      </c>
      <c r="M175" s="13"/>
      <c r="N175" s="13"/>
      <c r="O175" s="13"/>
      <c r="P175" s="13"/>
      <c r="Q175" s="13"/>
    </row>
    <row r="176" spans="1:17" ht="15">
      <c r="A176" s="59">
        <v>31</v>
      </c>
      <c r="B176" s="8" t="s">
        <v>225</v>
      </c>
      <c r="C176" s="14" t="s">
        <v>167</v>
      </c>
      <c r="D176" s="10">
        <v>0.05</v>
      </c>
      <c r="E176" s="11">
        <f>F176*1.05</f>
        <v>239.4</v>
      </c>
      <c r="F176" s="12">
        <f t="shared" si="5"/>
        <v>228</v>
      </c>
      <c r="G176" s="73"/>
      <c r="H176" s="73"/>
      <c r="I176" s="73"/>
      <c r="J176" s="13"/>
      <c r="K176" s="13"/>
      <c r="L176" s="13"/>
      <c r="M176" s="13"/>
      <c r="N176" s="13">
        <v>228</v>
      </c>
      <c r="O176" s="13"/>
      <c r="P176" s="13"/>
      <c r="Q176" s="13"/>
    </row>
    <row r="177" spans="1:17" ht="15">
      <c r="A177" s="59">
        <v>32</v>
      </c>
      <c r="B177" s="8" t="s">
        <v>244</v>
      </c>
      <c r="C177" s="71" t="s">
        <v>104</v>
      </c>
      <c r="D177" s="10">
        <v>0</v>
      </c>
      <c r="E177" s="11">
        <f>F177</f>
        <v>193</v>
      </c>
      <c r="F177" s="12">
        <f t="shared" si="5"/>
        <v>193</v>
      </c>
      <c r="G177" s="73"/>
      <c r="H177" s="73"/>
      <c r="I177" s="73"/>
      <c r="J177" s="13"/>
      <c r="K177" s="13"/>
      <c r="L177" s="13"/>
      <c r="M177" s="13"/>
      <c r="N177" s="13"/>
      <c r="O177" s="13"/>
      <c r="P177" s="13"/>
      <c r="Q177" s="13">
        <v>193</v>
      </c>
    </row>
    <row r="178" spans="1:17" ht="15.75" thickBot="1">
      <c r="A178" s="60"/>
      <c r="B178" s="62"/>
      <c r="C178" s="18"/>
      <c r="D178" s="19"/>
      <c r="E178" s="20"/>
      <c r="F178" s="21"/>
      <c r="G178" s="74"/>
      <c r="H178" s="74"/>
      <c r="I178" s="74"/>
      <c r="J178" s="16"/>
      <c r="K178" s="16"/>
      <c r="L178" s="16"/>
      <c r="M178" s="16"/>
      <c r="N178" s="16"/>
      <c r="O178" s="16"/>
      <c r="P178" s="16"/>
      <c r="Q178" s="16"/>
    </row>
    <row r="179" ht="15">
      <c r="I179" s="22"/>
    </row>
    <row r="180" ht="15">
      <c r="I180" s="22"/>
    </row>
    <row r="181" ht="15">
      <c r="I181" s="22"/>
    </row>
    <row r="182" ht="15">
      <c r="I182" s="22"/>
    </row>
    <row r="183" ht="15">
      <c r="I183" s="22"/>
    </row>
    <row r="184" ht="15">
      <c r="I184" s="22"/>
    </row>
    <row r="185" ht="15">
      <c r="I185" s="2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58"/>
  <sheetViews>
    <sheetView zoomScale="75" zoomScaleNormal="75" workbookViewId="0" topLeftCell="A7">
      <selection activeCell="F60" sqref="F60"/>
    </sheetView>
  </sheetViews>
  <sheetFormatPr defaultColWidth="9.140625" defaultRowHeight="12.75"/>
  <cols>
    <col min="1" max="1" width="11.57421875" style="0" customWidth="1"/>
    <col min="2" max="2" width="15.8515625" style="63" bestFit="1" customWidth="1"/>
    <col min="3" max="3" width="11.57421875" style="0" customWidth="1"/>
    <col min="4" max="4" width="11.57421875" style="27" customWidth="1"/>
    <col min="5" max="16384" width="11.57421875" style="0" customWidth="1"/>
  </cols>
  <sheetData>
    <row r="2" ht="15.75">
      <c r="A2" s="28" t="s">
        <v>121</v>
      </c>
    </row>
    <row r="3" spans="1:4" ht="12.75">
      <c r="A3" s="29" t="s">
        <v>122</v>
      </c>
      <c r="B3" s="63" t="s">
        <v>123</v>
      </c>
      <c r="C3" s="29" t="s">
        <v>124</v>
      </c>
      <c r="D3" s="30" t="s">
        <v>125</v>
      </c>
    </row>
    <row r="4" spans="1:4" ht="12.75">
      <c r="A4" s="29">
        <v>1</v>
      </c>
      <c r="B4" s="63" t="s">
        <v>126</v>
      </c>
      <c r="C4" s="32">
        <v>0.006087962962962964</v>
      </c>
      <c r="D4" s="30">
        <v>200</v>
      </c>
    </row>
    <row r="5" spans="1:4" ht="12.75">
      <c r="A5" s="29">
        <v>2</v>
      </c>
      <c r="B5" s="63" t="s">
        <v>155</v>
      </c>
      <c r="C5" s="77">
        <v>0.009050925925925926</v>
      </c>
      <c r="D5" s="30">
        <f>$C$4/C5*$D$4</f>
        <v>134.5268542199489</v>
      </c>
    </row>
    <row r="6" spans="1:4" ht="12.75">
      <c r="A6" s="29">
        <v>3</v>
      </c>
      <c r="B6" s="63" t="s">
        <v>26</v>
      </c>
      <c r="C6" s="32">
        <v>0.010335648148148148</v>
      </c>
      <c r="D6" s="30">
        <f>$C$4/C6*$D$4</f>
        <v>117.8051511758119</v>
      </c>
    </row>
    <row r="9" spans="1:4" ht="15.75">
      <c r="A9" s="33" t="s">
        <v>130</v>
      </c>
      <c r="B9" s="65"/>
      <c r="C9" s="34"/>
      <c r="D9" s="35"/>
    </row>
    <row r="10" spans="1:4" ht="12.75">
      <c r="A10" s="29" t="s">
        <v>122</v>
      </c>
      <c r="B10" s="63" t="s">
        <v>123</v>
      </c>
      <c r="C10" s="29" t="s">
        <v>124</v>
      </c>
      <c r="D10" s="30" t="s">
        <v>125</v>
      </c>
    </row>
    <row r="11" spans="1:4" ht="12.75">
      <c r="A11" s="29">
        <v>1</v>
      </c>
      <c r="B11" s="63" t="s">
        <v>71</v>
      </c>
      <c r="C11" s="32">
        <v>0.010439814814814813</v>
      </c>
      <c r="D11" s="30">
        <v>400</v>
      </c>
    </row>
    <row r="12" spans="1:4" ht="12.75">
      <c r="A12" s="29">
        <v>2</v>
      </c>
      <c r="B12" s="63" t="s">
        <v>39</v>
      </c>
      <c r="C12" s="32">
        <v>0.01167824074074074</v>
      </c>
      <c r="D12" s="30">
        <f>$C$11/C12*$D$11</f>
        <v>357.5817641228939</v>
      </c>
    </row>
    <row r="13" spans="1:4" ht="12.75">
      <c r="A13" s="29">
        <v>3</v>
      </c>
      <c r="B13" s="63" t="s">
        <v>72</v>
      </c>
      <c r="C13" s="32">
        <v>0.013483796296296298</v>
      </c>
      <c r="D13" s="30">
        <f>$C$11/C13*$D$11</f>
        <v>309.6995708154506</v>
      </c>
    </row>
    <row r="14" spans="1:4" ht="12.75">
      <c r="A14" s="29">
        <v>4</v>
      </c>
      <c r="B14" s="63" t="s">
        <v>53</v>
      </c>
      <c r="C14" s="32">
        <v>0.015300925925925926</v>
      </c>
      <c r="D14" s="30">
        <f>$C$11/C14*$D$11</f>
        <v>272.9198184568835</v>
      </c>
    </row>
    <row r="15" spans="1:4" ht="12.75">
      <c r="A15" s="29">
        <v>5</v>
      </c>
      <c r="B15" s="63" t="s">
        <v>189</v>
      </c>
      <c r="C15" s="32">
        <v>0.016203703703703703</v>
      </c>
      <c r="D15" s="30">
        <f>$C$11/C15*$D$11</f>
        <v>257.7142857142857</v>
      </c>
    </row>
    <row r="18" spans="1:4" ht="15.75">
      <c r="A18" s="36" t="s">
        <v>142</v>
      </c>
      <c r="B18" s="66"/>
      <c r="C18" s="37"/>
      <c r="D18" s="38"/>
    </row>
    <row r="19" spans="1:4" ht="12.75">
      <c r="A19" s="29" t="s">
        <v>122</v>
      </c>
      <c r="B19" s="63" t="s">
        <v>123</v>
      </c>
      <c r="C19" s="29" t="s">
        <v>124</v>
      </c>
      <c r="D19" s="30" t="s">
        <v>125</v>
      </c>
    </row>
    <row r="20" spans="1:4" ht="12.75">
      <c r="A20" s="29">
        <v>1</v>
      </c>
      <c r="B20" s="63" t="s">
        <v>229</v>
      </c>
      <c r="C20" s="32">
        <v>0.018287037037037036</v>
      </c>
      <c r="D20" s="30">
        <v>800</v>
      </c>
    </row>
    <row r="21" spans="1:4" ht="12.75">
      <c r="A21" s="29">
        <v>2</v>
      </c>
      <c r="B21" s="63" t="s">
        <v>134</v>
      </c>
      <c r="C21" s="32">
        <v>0.026087962962962966</v>
      </c>
      <c r="D21" s="30">
        <f>$C$20/C21*$D$20</f>
        <v>560.7808340727594</v>
      </c>
    </row>
    <row r="22" spans="1:4" ht="12.75">
      <c r="A22" s="29">
        <v>3</v>
      </c>
      <c r="B22" s="63" t="s">
        <v>137</v>
      </c>
      <c r="C22" s="32">
        <v>0.026747685185185183</v>
      </c>
      <c r="D22" s="30">
        <f>$C$20/C22*$D$20</f>
        <v>546.9493725659888</v>
      </c>
    </row>
    <row r="23" spans="1:4" ht="12.75">
      <c r="A23" s="29">
        <v>4</v>
      </c>
      <c r="B23" s="63" t="s">
        <v>233</v>
      </c>
      <c r="C23" s="32">
        <v>0.028877314814814817</v>
      </c>
      <c r="D23" s="30">
        <f>$C$20/C23*$D$20</f>
        <v>506.6132264529057</v>
      </c>
    </row>
    <row r="24" spans="1:4" ht="12.75">
      <c r="A24" s="29">
        <v>5</v>
      </c>
      <c r="B24" s="63" t="s">
        <v>231</v>
      </c>
      <c r="C24" s="77">
        <v>0.030335648148148143</v>
      </c>
      <c r="D24" s="30">
        <f>$C$20/C24*$D$20</f>
        <v>482.2586798931706</v>
      </c>
    </row>
    <row r="25" spans="1:4" ht="12.75">
      <c r="A25" s="29">
        <v>6</v>
      </c>
      <c r="B25" s="63" t="s">
        <v>136</v>
      </c>
      <c r="C25" s="32">
        <v>0.04293981481481481</v>
      </c>
      <c r="D25" s="30">
        <f>$C$20/C25*$D$20</f>
        <v>340.7008086253369</v>
      </c>
    </row>
    <row r="28" spans="1:4" ht="15.75">
      <c r="A28" s="39" t="s">
        <v>146</v>
      </c>
      <c r="B28" s="67"/>
      <c r="C28" s="40"/>
      <c r="D28" s="41"/>
    </row>
    <row r="29" spans="1:4" ht="12.75">
      <c r="A29" s="29" t="s">
        <v>122</v>
      </c>
      <c r="B29" s="63" t="s">
        <v>123</v>
      </c>
      <c r="C29" s="29" t="s">
        <v>124</v>
      </c>
      <c r="D29" s="30" t="s">
        <v>125</v>
      </c>
    </row>
    <row r="30" spans="1:4" ht="12.75">
      <c r="A30" s="29">
        <v>1</v>
      </c>
      <c r="B30" s="63" t="s">
        <v>63</v>
      </c>
      <c r="C30" s="32">
        <v>0.032129629629629626</v>
      </c>
      <c r="D30" s="30">
        <v>1600</v>
      </c>
    </row>
    <row r="31" spans="1:4" ht="12.75">
      <c r="A31" s="29">
        <v>2</v>
      </c>
      <c r="B31" s="63" t="s">
        <v>251</v>
      </c>
      <c r="C31" s="32">
        <v>0.049490740740740745</v>
      </c>
      <c r="D31" s="30">
        <f>$C$30/C31*$D$30</f>
        <v>1038.7277829747425</v>
      </c>
    </row>
    <row r="32" spans="1:4" ht="12.75">
      <c r="A32" s="29">
        <v>3</v>
      </c>
      <c r="B32" s="63" t="s">
        <v>145</v>
      </c>
      <c r="C32" s="32">
        <v>0.05170138888888889</v>
      </c>
      <c r="D32" s="30">
        <f>$C$30/C32*$D$30</f>
        <v>994.3138571748376</v>
      </c>
    </row>
    <row r="33" spans="1:4" ht="12.75">
      <c r="A33" s="29">
        <v>4</v>
      </c>
      <c r="B33" s="63" t="s">
        <v>47</v>
      </c>
      <c r="C33" s="32">
        <v>0.0609837962962963</v>
      </c>
      <c r="D33" s="30">
        <f>$C$30/C33*$D$30</f>
        <v>842.9683051812488</v>
      </c>
    </row>
    <row r="34" spans="1:4" ht="12.75">
      <c r="A34" s="29">
        <v>5</v>
      </c>
      <c r="B34" s="63" t="s">
        <v>242</v>
      </c>
      <c r="C34" s="32">
        <v>0.06564814814814814</v>
      </c>
      <c r="D34" s="30">
        <f>$C$30/C34*$D$30</f>
        <v>783.0747531734838</v>
      </c>
    </row>
    <row r="37" spans="1:4" ht="15.75">
      <c r="A37" s="42" t="s">
        <v>149</v>
      </c>
      <c r="B37" s="68"/>
      <c r="C37" s="43"/>
      <c r="D37" s="44"/>
    </row>
    <row r="38" spans="1:4" ht="12.75">
      <c r="A38" s="29" t="s">
        <v>122</v>
      </c>
      <c r="B38" s="63" t="s">
        <v>123</v>
      </c>
      <c r="C38" s="29" t="s">
        <v>124</v>
      </c>
      <c r="D38" s="30" t="s">
        <v>125</v>
      </c>
    </row>
    <row r="39" spans="1:4" ht="12.75">
      <c r="A39" s="29">
        <v>1</v>
      </c>
      <c r="B39" s="63" t="s">
        <v>171</v>
      </c>
      <c r="C39" s="32">
        <v>0.02638888888888889</v>
      </c>
      <c r="D39" s="30">
        <v>2000</v>
      </c>
    </row>
    <row r="40" spans="1:4" ht="12.75">
      <c r="A40" s="29">
        <v>2</v>
      </c>
      <c r="B40" s="63" t="s">
        <v>163</v>
      </c>
      <c r="C40" s="32">
        <v>0.02875</v>
      </c>
      <c r="D40" s="30">
        <f>$C$39/C40*$D$39</f>
        <v>1835.7487922705313</v>
      </c>
    </row>
    <row r="41" spans="1:4" ht="12.75">
      <c r="A41" s="29">
        <v>3</v>
      </c>
      <c r="B41" s="63" t="s">
        <v>103</v>
      </c>
      <c r="C41" s="32">
        <v>0.03319444444444444</v>
      </c>
      <c r="D41" s="30">
        <f>$C$39/C41*$D$39</f>
        <v>1589.9581589958161</v>
      </c>
    </row>
    <row r="42" spans="1:4" ht="12.75">
      <c r="A42" s="29">
        <v>4</v>
      </c>
      <c r="B42" s="63" t="s">
        <v>16</v>
      </c>
      <c r="C42" s="32">
        <v>0.038599537037037036</v>
      </c>
      <c r="D42" s="30">
        <f>$C$39/C42*$D$39</f>
        <v>1367.3163418290856</v>
      </c>
    </row>
    <row r="43" spans="1:4" ht="12.75">
      <c r="A43" s="29">
        <v>5</v>
      </c>
      <c r="B43" s="63" t="s">
        <v>243</v>
      </c>
      <c r="C43" s="32">
        <v>0.06261574074074074</v>
      </c>
      <c r="D43" s="30">
        <f>$C$39/C43*$D$39</f>
        <v>842.8835489833641</v>
      </c>
    </row>
    <row r="46" spans="1:4" ht="15.75">
      <c r="A46" s="45" t="s">
        <v>151</v>
      </c>
      <c r="B46" s="69"/>
      <c r="C46" s="46"/>
      <c r="D46" s="47"/>
    </row>
    <row r="47" spans="1:4" ht="12.75">
      <c r="A47" s="29" t="s">
        <v>122</v>
      </c>
      <c r="B47" s="63" t="s">
        <v>123</v>
      </c>
      <c r="C47" s="29" t="s">
        <v>124</v>
      </c>
      <c r="D47" s="30" t="s">
        <v>125</v>
      </c>
    </row>
    <row r="48" spans="1:4" ht="12.75">
      <c r="A48" s="29">
        <v>1</v>
      </c>
      <c r="B48" s="63" t="s">
        <v>252</v>
      </c>
      <c r="C48" s="32">
        <v>0.03543981481481481</v>
      </c>
      <c r="D48" s="30">
        <v>2800</v>
      </c>
    </row>
    <row r="49" spans="1:4" ht="12.75">
      <c r="A49" s="29">
        <v>2</v>
      </c>
      <c r="B49" s="63" t="s">
        <v>80</v>
      </c>
      <c r="C49" s="32">
        <v>0.03831018518518518</v>
      </c>
      <c r="D49" s="30">
        <f>$C$48/C49*$D$48</f>
        <v>2590.2114803625377</v>
      </c>
    </row>
    <row r="50" spans="1:4" ht="12.75">
      <c r="A50" s="29">
        <v>3</v>
      </c>
      <c r="B50" s="63" t="s">
        <v>235</v>
      </c>
      <c r="C50" s="32">
        <v>0.05071759259259259</v>
      </c>
      <c r="D50" s="30">
        <f>$C$48/C50*$D$48</f>
        <v>1956.549520766773</v>
      </c>
    </row>
    <row r="51" spans="1:4" ht="12.75">
      <c r="A51" s="29">
        <v>4</v>
      </c>
      <c r="B51" s="63" t="s">
        <v>176</v>
      </c>
      <c r="C51" s="32">
        <v>0.05106481481481481</v>
      </c>
      <c r="D51" s="30">
        <f>$C$48/C51*$D$48</f>
        <v>1943.24569356301</v>
      </c>
    </row>
    <row r="52" spans="1:4" ht="12.75">
      <c r="A52" s="29">
        <v>5</v>
      </c>
      <c r="B52" s="63" t="s">
        <v>89</v>
      </c>
      <c r="C52" s="32">
        <v>0.07251157407407406</v>
      </c>
      <c r="D52" s="30">
        <f>$C$48/C52*$D$48</f>
        <v>1368.491620111732</v>
      </c>
    </row>
    <row r="55" spans="1:4" ht="15.75">
      <c r="A55" s="48" t="s">
        <v>152</v>
      </c>
      <c r="B55" s="70"/>
      <c r="C55" s="49"/>
      <c r="D55" s="50"/>
    </row>
    <row r="56" spans="1:4" ht="12.75">
      <c r="A56" s="29" t="s">
        <v>122</v>
      </c>
      <c r="B56" s="63" t="s">
        <v>123</v>
      </c>
      <c r="C56" s="29" t="s">
        <v>124</v>
      </c>
      <c r="D56" s="30" t="s">
        <v>125</v>
      </c>
    </row>
    <row r="57" spans="1:4" ht="12.75">
      <c r="A57" s="29">
        <v>1</v>
      </c>
      <c r="B57" s="63" t="s">
        <v>238</v>
      </c>
      <c r="C57" s="32">
        <v>0.04712962962962963</v>
      </c>
      <c r="D57" s="30">
        <v>4000</v>
      </c>
    </row>
    <row r="58" spans="1:4" ht="12.75">
      <c r="A58" s="29">
        <v>2</v>
      </c>
      <c r="B58" s="63" t="s">
        <v>76</v>
      </c>
      <c r="C58" s="32">
        <v>0.06385416666666667</v>
      </c>
      <c r="D58" s="30">
        <f>$C$57/C58*$D$57</f>
        <v>2952.3291644009423</v>
      </c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D52"/>
  <sheetViews>
    <sheetView zoomScale="75" zoomScaleNormal="75" workbookViewId="0" topLeftCell="A30">
      <selection activeCell="G44" sqref="G44"/>
    </sheetView>
  </sheetViews>
  <sheetFormatPr defaultColWidth="9.140625" defaultRowHeight="12.75"/>
  <cols>
    <col min="1" max="1" width="11.57421875" style="0" customWidth="1"/>
    <col min="2" max="2" width="15.8515625" style="0" bestFit="1" customWidth="1"/>
    <col min="3" max="3" width="11.57421875" style="0" customWidth="1"/>
    <col min="4" max="4" width="11.57421875" style="27" customWidth="1"/>
    <col min="5" max="16384" width="11.57421875" style="0" customWidth="1"/>
  </cols>
  <sheetData>
    <row r="2" ht="15.75">
      <c r="A2" s="28" t="s">
        <v>121</v>
      </c>
    </row>
    <row r="3" spans="1:4" ht="12.75">
      <c r="A3" s="29" t="s">
        <v>122</v>
      </c>
      <c r="B3" t="s">
        <v>123</v>
      </c>
      <c r="C3" s="29" t="s">
        <v>124</v>
      </c>
      <c r="D3" s="30" t="s">
        <v>125</v>
      </c>
    </row>
    <row r="4" spans="1:4" ht="12.75">
      <c r="A4" s="29">
        <v>1</v>
      </c>
      <c r="B4" s="79" t="s">
        <v>26</v>
      </c>
      <c r="C4" s="32">
        <v>0.012164351851851852</v>
      </c>
      <c r="D4" s="30">
        <v>200</v>
      </c>
    </row>
    <row r="5" spans="1:4" ht="12.75">
      <c r="A5" s="29">
        <v>2</v>
      </c>
      <c r="B5" s="79" t="s">
        <v>29</v>
      </c>
      <c r="C5" s="32">
        <v>0.014918981481481483</v>
      </c>
      <c r="D5" s="30">
        <f>$C$4/C5*$D$4</f>
        <v>163.07214895267649</v>
      </c>
    </row>
    <row r="8" spans="1:4" ht="15.75">
      <c r="A8" s="33" t="s">
        <v>130</v>
      </c>
      <c r="B8" s="34"/>
      <c r="C8" s="34"/>
      <c r="D8" s="35"/>
    </row>
    <row r="9" spans="1:4" ht="12.75">
      <c r="A9" s="29" t="s">
        <v>122</v>
      </c>
      <c r="B9" t="s">
        <v>123</v>
      </c>
      <c r="C9" s="29" t="s">
        <v>124</v>
      </c>
      <c r="D9" s="30" t="s">
        <v>125</v>
      </c>
    </row>
    <row r="10" spans="1:4" ht="12.75">
      <c r="A10" s="29">
        <v>1</v>
      </c>
      <c r="B10" s="79" t="s">
        <v>71</v>
      </c>
      <c r="C10" s="32">
        <v>0.014733796296296295</v>
      </c>
      <c r="D10" s="30">
        <v>400</v>
      </c>
    </row>
    <row r="11" spans="1:4" ht="12.75">
      <c r="A11" s="29">
        <v>2</v>
      </c>
      <c r="B11" s="79" t="s">
        <v>40</v>
      </c>
      <c r="C11" s="32">
        <v>0.018865740740740742</v>
      </c>
      <c r="D11" s="30">
        <f>$C$10/C11*$D$10</f>
        <v>312.3926380368098</v>
      </c>
    </row>
    <row r="12" spans="1:4" ht="12.75">
      <c r="A12" s="29">
        <v>3</v>
      </c>
      <c r="B12" s="79" t="s">
        <v>239</v>
      </c>
      <c r="C12" s="32">
        <v>0.01900462962962963</v>
      </c>
      <c r="D12" s="30">
        <f>$C$10/C12*$D$10</f>
        <v>310.109622411693</v>
      </c>
    </row>
    <row r="13" spans="1:4" ht="12.75">
      <c r="A13" s="29">
        <v>4</v>
      </c>
      <c r="B13" s="79" t="s">
        <v>53</v>
      </c>
      <c r="C13" s="32">
        <v>0.02415509259259259</v>
      </c>
      <c r="D13" s="30">
        <f>$C$10/C13*$D$10</f>
        <v>243.98658361284143</v>
      </c>
    </row>
    <row r="16" spans="1:4" ht="15.75">
      <c r="A16" s="36" t="s">
        <v>142</v>
      </c>
      <c r="B16" s="37"/>
      <c r="C16" s="37"/>
      <c r="D16" s="38"/>
    </row>
    <row r="17" spans="1:4" ht="12.75">
      <c r="A17" s="29" t="s">
        <v>122</v>
      </c>
      <c r="B17" t="s">
        <v>123</v>
      </c>
      <c r="C17" s="29" t="s">
        <v>124</v>
      </c>
      <c r="D17" s="30" t="s">
        <v>125</v>
      </c>
    </row>
    <row r="18" spans="1:4" ht="12.75">
      <c r="A18" s="29">
        <v>1</v>
      </c>
      <c r="B18" s="79" t="s">
        <v>50</v>
      </c>
      <c r="C18" s="32">
        <v>0.03737268518518519</v>
      </c>
      <c r="D18" s="30">
        <v>800</v>
      </c>
    </row>
    <row r="19" spans="1:4" ht="12.75">
      <c r="A19" s="29">
        <v>2</v>
      </c>
      <c r="B19" s="79" t="s">
        <v>181</v>
      </c>
      <c r="C19" s="32">
        <v>0.040393518518518516</v>
      </c>
      <c r="D19" s="30">
        <f>$C$18/C19*$D$18</f>
        <v>740.1719197707737</v>
      </c>
    </row>
    <row r="20" spans="1:4" ht="12.75">
      <c r="A20" s="29">
        <v>3</v>
      </c>
      <c r="B20" s="79" t="s">
        <v>240</v>
      </c>
      <c r="C20" s="32">
        <v>0.040844907407407406</v>
      </c>
      <c r="D20" s="30">
        <f>$C$18/C20*$D$18</f>
        <v>731.9920657410032</v>
      </c>
    </row>
    <row r="21" spans="1:4" ht="12.75">
      <c r="A21" s="29">
        <v>4</v>
      </c>
      <c r="B21" s="79" t="s">
        <v>39</v>
      </c>
      <c r="C21" s="32">
        <v>0.042743055555555555</v>
      </c>
      <c r="D21" s="30">
        <f>$C$18/C21*$D$18</f>
        <v>699.4855131329543</v>
      </c>
    </row>
    <row r="22" spans="1:4" ht="12.75">
      <c r="A22" s="29">
        <v>5</v>
      </c>
      <c r="B22" s="79" t="s">
        <v>189</v>
      </c>
      <c r="C22" s="32">
        <v>0.04777777777777778</v>
      </c>
      <c r="D22" s="30">
        <f>$C$18/C22*$D$18</f>
        <v>625.7751937984497</v>
      </c>
    </row>
    <row r="25" spans="1:4" ht="15.75">
      <c r="A25" s="89" t="s">
        <v>241</v>
      </c>
      <c r="B25" s="90"/>
      <c r="C25" s="90"/>
      <c r="D25" s="91"/>
    </row>
    <row r="26" spans="1:4" ht="12.75">
      <c r="A26" s="29" t="s">
        <v>122</v>
      </c>
      <c r="B26" t="s">
        <v>123</v>
      </c>
      <c r="C26" s="29" t="s">
        <v>124</v>
      </c>
      <c r="D26" s="30" t="s">
        <v>125</v>
      </c>
    </row>
    <row r="27" spans="1:4" ht="12.75">
      <c r="A27" s="29">
        <v>1</v>
      </c>
      <c r="B27" s="79" t="s">
        <v>105</v>
      </c>
      <c r="C27" s="32">
        <v>0.04280092592592593</v>
      </c>
      <c r="D27" s="30">
        <v>1600</v>
      </c>
    </row>
    <row r="28" spans="1:4" ht="12.75">
      <c r="A28" s="29">
        <v>2</v>
      </c>
      <c r="B28" s="79" t="s">
        <v>233</v>
      </c>
      <c r="C28" s="32">
        <v>0.05306712962962964</v>
      </c>
      <c r="D28" s="30">
        <f>$C$27/C28*$D$27</f>
        <v>1290.4689203925846</v>
      </c>
    </row>
    <row r="29" spans="1:4" ht="12.75">
      <c r="A29" s="29">
        <v>3</v>
      </c>
      <c r="B29" s="79" t="s">
        <v>118</v>
      </c>
      <c r="C29" s="32">
        <v>0.06364583333333333</v>
      </c>
      <c r="D29" s="30">
        <f>$C$27/C29*$D$27</f>
        <v>1075.9774504455356</v>
      </c>
    </row>
    <row r="30" spans="1:4" ht="12.75">
      <c r="A30" s="29">
        <v>4</v>
      </c>
      <c r="B30" s="79" t="s">
        <v>144</v>
      </c>
      <c r="C30" s="32">
        <v>0.0645949074074074</v>
      </c>
      <c r="D30" s="30">
        <f>$C$27/C30*$D$27</f>
        <v>1060.1684285970257</v>
      </c>
    </row>
    <row r="31" spans="1:4" ht="12.75">
      <c r="A31" s="29"/>
      <c r="B31" s="79"/>
      <c r="C31" s="32"/>
      <c r="D31" s="30"/>
    </row>
    <row r="32" spans="1:4" ht="12.75">
      <c r="A32" s="29"/>
      <c r="B32" s="79"/>
      <c r="C32" s="32"/>
      <c r="D32" s="30"/>
    </row>
    <row r="33" spans="1:4" ht="15.75">
      <c r="A33" s="39" t="s">
        <v>146</v>
      </c>
      <c r="B33" s="40"/>
      <c r="C33" s="40"/>
      <c r="D33" s="41"/>
    </row>
    <row r="34" spans="1:4" ht="12.75">
      <c r="A34" s="29" t="s">
        <v>122</v>
      </c>
      <c r="B34" t="s">
        <v>123</v>
      </c>
      <c r="C34" s="29" t="s">
        <v>124</v>
      </c>
      <c r="D34" s="30" t="s">
        <v>125</v>
      </c>
    </row>
    <row r="35" spans="1:4" ht="12.75">
      <c r="A35" s="29">
        <v>1</v>
      </c>
      <c r="B35" s="79" t="s">
        <v>242</v>
      </c>
      <c r="C35" s="32">
        <v>0.03409722222222222</v>
      </c>
      <c r="D35" s="30">
        <v>1600</v>
      </c>
    </row>
    <row r="36" spans="1:4" ht="12.75">
      <c r="A36" s="29">
        <v>2</v>
      </c>
      <c r="B36" s="79" t="s">
        <v>63</v>
      </c>
      <c r="C36" s="32">
        <v>0.03512731481481481</v>
      </c>
      <c r="D36" s="30">
        <f aca="true" t="shared" si="0" ref="D36:D41">$C$35/C36*$D$35</f>
        <v>1553.0807248764415</v>
      </c>
    </row>
    <row r="37" spans="1:4" ht="12.75">
      <c r="A37" s="29">
        <v>3</v>
      </c>
      <c r="B37" s="79" t="s">
        <v>62</v>
      </c>
      <c r="C37" s="32">
        <v>0.040324074074074075</v>
      </c>
      <c r="D37" s="30">
        <f t="shared" si="0"/>
        <v>1352.92766934558</v>
      </c>
    </row>
    <row r="38" spans="1:4" ht="12.75">
      <c r="A38" s="29">
        <v>4</v>
      </c>
      <c r="B38" s="79" t="s">
        <v>46</v>
      </c>
      <c r="C38" s="32">
        <v>0.04200231481481481</v>
      </c>
      <c r="D38" s="30">
        <f t="shared" si="0"/>
        <v>1298.8702121796641</v>
      </c>
    </row>
    <row r="39" spans="1:4" ht="12.75">
      <c r="A39" s="29">
        <v>5</v>
      </c>
      <c r="B39" s="79" t="s">
        <v>229</v>
      </c>
      <c r="C39" s="77">
        <v>0.042569444444444444</v>
      </c>
      <c r="D39" s="30">
        <f t="shared" si="0"/>
        <v>1281.5660685154976</v>
      </c>
    </row>
    <row r="40" spans="1:4" ht="12.75">
      <c r="A40" s="29">
        <v>6</v>
      </c>
      <c r="B40" s="79" t="s">
        <v>47</v>
      </c>
      <c r="C40" s="77">
        <v>0.04473379629629629</v>
      </c>
      <c r="D40" s="30">
        <f t="shared" si="0"/>
        <v>1219.5601552393275</v>
      </c>
    </row>
    <row r="41" spans="1:4" ht="12.75">
      <c r="A41" s="29">
        <v>7</v>
      </c>
      <c r="B41" s="79" t="s">
        <v>18</v>
      </c>
      <c r="C41" s="77">
        <v>0.04520833333333333</v>
      </c>
      <c r="D41" s="30">
        <f t="shared" si="0"/>
        <v>1206.7588325652844</v>
      </c>
    </row>
    <row r="44" spans="1:4" ht="15.75">
      <c r="A44" s="42" t="s">
        <v>149</v>
      </c>
      <c r="B44" s="43"/>
      <c r="C44" s="43"/>
      <c r="D44" s="44"/>
    </row>
    <row r="45" spans="1:4" ht="12.75">
      <c r="A45" s="29" t="s">
        <v>122</v>
      </c>
      <c r="B45" t="s">
        <v>123</v>
      </c>
      <c r="C45" s="29" t="s">
        <v>124</v>
      </c>
      <c r="D45" s="30" t="s">
        <v>125</v>
      </c>
    </row>
    <row r="46" spans="1:4" ht="12.75">
      <c r="A46" s="29">
        <v>1</v>
      </c>
      <c r="B46" s="79" t="s">
        <v>120</v>
      </c>
      <c r="C46" s="32">
        <v>0.031180555555555555</v>
      </c>
      <c r="D46" s="30">
        <v>2000</v>
      </c>
    </row>
    <row r="47" spans="1:4" ht="12.75">
      <c r="A47" s="29">
        <v>2</v>
      </c>
      <c r="B47" s="79" t="s">
        <v>171</v>
      </c>
      <c r="C47" s="32">
        <v>0.03138888888888889</v>
      </c>
      <c r="D47" s="30">
        <f aca="true" t="shared" si="1" ref="D47:D52">$C$46/C47*$D$46</f>
        <v>1986.725663716814</v>
      </c>
    </row>
    <row r="48" spans="1:4" ht="12.75">
      <c r="A48" s="29">
        <v>3</v>
      </c>
      <c r="B48" s="79" t="s">
        <v>96</v>
      </c>
      <c r="C48" s="32">
        <v>0.04175925925925925</v>
      </c>
      <c r="D48" s="30">
        <f t="shared" si="1"/>
        <v>1493.3481152993352</v>
      </c>
    </row>
    <row r="49" spans="1:4" ht="12.75">
      <c r="A49" s="29">
        <v>4</v>
      </c>
      <c r="B49" s="79" t="s">
        <v>85</v>
      </c>
      <c r="C49" s="32">
        <v>0.051006944444444445</v>
      </c>
      <c r="D49" s="30">
        <f t="shared" si="1"/>
        <v>1222.6004084411163</v>
      </c>
    </row>
    <row r="50" spans="1:4" ht="12.75">
      <c r="A50" s="29">
        <v>5</v>
      </c>
      <c r="B50" s="79" t="s">
        <v>94</v>
      </c>
      <c r="C50" s="32">
        <v>0.05524305555555556</v>
      </c>
      <c r="D50" s="30">
        <f t="shared" si="1"/>
        <v>1128.8497800125706</v>
      </c>
    </row>
    <row r="51" spans="1:4" ht="12.75">
      <c r="A51" s="29">
        <v>6</v>
      </c>
      <c r="B51" s="79" t="s">
        <v>243</v>
      </c>
      <c r="C51" s="77">
        <v>0.056921296296296296</v>
      </c>
      <c r="D51" s="30">
        <f t="shared" si="1"/>
        <v>1095.5673037820252</v>
      </c>
    </row>
    <row r="52" spans="1:4" ht="12.75">
      <c r="A52" s="29">
        <v>7</v>
      </c>
      <c r="B52" s="79" t="s">
        <v>107</v>
      </c>
      <c r="C52" s="32">
        <v>0.0685763888888889</v>
      </c>
      <c r="D52" s="30">
        <f t="shared" si="1"/>
        <v>909.3670886075948</v>
      </c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66"/>
  <sheetViews>
    <sheetView zoomScale="75" zoomScaleNormal="75" workbookViewId="0" topLeftCell="A22">
      <selection activeCell="D35" sqref="D35"/>
    </sheetView>
  </sheetViews>
  <sheetFormatPr defaultColWidth="9.140625" defaultRowHeight="12.75"/>
  <cols>
    <col min="1" max="1" width="11.57421875" style="0" customWidth="1"/>
    <col min="2" max="2" width="17.140625" style="0" bestFit="1" customWidth="1"/>
    <col min="3" max="3" width="11.57421875" style="0" customWidth="1"/>
    <col min="4" max="4" width="11.57421875" style="27" customWidth="1"/>
    <col min="5" max="16384" width="11.57421875" style="0" customWidth="1"/>
  </cols>
  <sheetData>
    <row r="2" ht="15.75">
      <c r="A2" s="28" t="s">
        <v>121</v>
      </c>
    </row>
    <row r="3" spans="1:4" ht="12.75">
      <c r="A3" s="29" t="s">
        <v>122</v>
      </c>
      <c r="B3" t="s">
        <v>123</v>
      </c>
      <c r="C3" s="29" t="s">
        <v>124</v>
      </c>
      <c r="D3" s="30" t="s">
        <v>125</v>
      </c>
    </row>
    <row r="4" spans="1:4" ht="12.75">
      <c r="A4" s="29">
        <v>1</v>
      </c>
      <c r="B4" s="79" t="s">
        <v>23</v>
      </c>
      <c r="C4" s="32">
        <v>0.013136574074074077</v>
      </c>
      <c r="D4" s="30">
        <v>200</v>
      </c>
    </row>
    <row r="5" spans="1:4" ht="12.75">
      <c r="A5" s="29">
        <v>2</v>
      </c>
      <c r="B5" s="79" t="s">
        <v>128</v>
      </c>
      <c r="C5" s="32">
        <v>0.013912037037037037</v>
      </c>
      <c r="D5" s="30">
        <f aca="true" t="shared" si="0" ref="D5:D11">$C$4/C5*$D$4</f>
        <v>188.85191347753747</v>
      </c>
    </row>
    <row r="6" spans="1:4" ht="12.75">
      <c r="A6" s="29">
        <v>3</v>
      </c>
      <c r="B6" s="79" t="s">
        <v>42</v>
      </c>
      <c r="C6" s="32">
        <v>0.01539351851851852</v>
      </c>
      <c r="D6" s="30">
        <f t="shared" si="0"/>
        <v>170.67669172932332</v>
      </c>
    </row>
    <row r="7" spans="1:4" ht="12.75">
      <c r="A7" s="29">
        <v>4</v>
      </c>
      <c r="B7" s="79" t="s">
        <v>26</v>
      </c>
      <c r="C7" s="32">
        <v>0.016631944444444446</v>
      </c>
      <c r="D7" s="30">
        <f t="shared" si="0"/>
        <v>157.96798886569243</v>
      </c>
    </row>
    <row r="8" spans="1:4" ht="12.75">
      <c r="A8" s="29">
        <v>5</v>
      </c>
      <c r="B8" s="79" t="s">
        <v>126</v>
      </c>
      <c r="C8" s="77">
        <v>0.018877314814814816</v>
      </c>
      <c r="D8" s="30">
        <f t="shared" si="0"/>
        <v>139.17841814837527</v>
      </c>
    </row>
    <row r="9" spans="1:4" ht="12.75">
      <c r="A9" s="29">
        <v>6</v>
      </c>
      <c r="B9" s="79" t="s">
        <v>21</v>
      </c>
      <c r="C9" s="32">
        <v>0.01934027777777778</v>
      </c>
      <c r="D9" s="30">
        <f t="shared" si="0"/>
        <v>135.84679832435668</v>
      </c>
    </row>
    <row r="10" spans="1:4" ht="12.75">
      <c r="A10" s="29">
        <v>7</v>
      </c>
      <c r="B10" s="79" t="s">
        <v>51</v>
      </c>
      <c r="C10" s="32">
        <v>0.0196875</v>
      </c>
      <c r="D10" s="30">
        <f t="shared" si="0"/>
        <v>133.45091122868905</v>
      </c>
    </row>
    <row r="11" spans="1:4" ht="12.75">
      <c r="A11" s="29">
        <v>8</v>
      </c>
      <c r="B11" s="79" t="s">
        <v>129</v>
      </c>
      <c r="C11" s="32">
        <v>0.022476851851851855</v>
      </c>
      <c r="D11" s="30">
        <f t="shared" si="0"/>
        <v>116.8898043254377</v>
      </c>
    </row>
    <row r="14" spans="1:4" ht="15.75">
      <c r="A14" s="33" t="s">
        <v>130</v>
      </c>
      <c r="B14" s="34"/>
      <c r="C14" s="34"/>
      <c r="D14" s="35"/>
    </row>
    <row r="15" spans="1:4" ht="12.75">
      <c r="A15" s="29" t="s">
        <v>122</v>
      </c>
      <c r="B15" t="s">
        <v>123</v>
      </c>
      <c r="C15" s="29" t="s">
        <v>124</v>
      </c>
      <c r="D15" s="30" t="s">
        <v>125</v>
      </c>
    </row>
    <row r="16" spans="1:4" ht="12.75">
      <c r="A16" s="29">
        <v>1</v>
      </c>
      <c r="B16" s="79" t="s">
        <v>207</v>
      </c>
      <c r="C16" s="32">
        <v>0.014618055555555556</v>
      </c>
      <c r="D16" s="30">
        <v>400</v>
      </c>
    </row>
    <row r="17" spans="1:4" ht="12.75">
      <c r="A17" s="29">
        <v>2</v>
      </c>
      <c r="B17" s="79" t="s">
        <v>39</v>
      </c>
      <c r="C17" s="32">
        <v>0.01476851851851852</v>
      </c>
      <c r="D17" s="30">
        <f aca="true" t="shared" si="1" ref="D17:D26">$C$16/C17*$D$16</f>
        <v>395.9247648902821</v>
      </c>
    </row>
    <row r="18" spans="1:4" ht="12.75">
      <c r="A18" s="29">
        <v>3</v>
      </c>
      <c r="B18" s="79" t="s">
        <v>71</v>
      </c>
      <c r="C18" s="32">
        <v>0.01568287037037037</v>
      </c>
      <c r="D18" s="30">
        <f t="shared" si="1"/>
        <v>372.8413284132841</v>
      </c>
    </row>
    <row r="19" spans="1:4" ht="12.75">
      <c r="A19" s="29">
        <v>4</v>
      </c>
      <c r="B19" s="79" t="s">
        <v>64</v>
      </c>
      <c r="C19" s="32">
        <v>0.017222222222222222</v>
      </c>
      <c r="D19" s="30">
        <f t="shared" si="1"/>
        <v>339.5161290322581</v>
      </c>
    </row>
    <row r="20" spans="1:4" ht="12.75">
      <c r="A20" s="29">
        <v>5</v>
      </c>
      <c r="B20" s="79" t="s">
        <v>68</v>
      </c>
      <c r="C20" s="32">
        <v>0.01752314814814815</v>
      </c>
      <c r="D20" s="30">
        <f t="shared" si="1"/>
        <v>333.6856010568032</v>
      </c>
    </row>
    <row r="21" spans="1:4" ht="12.75">
      <c r="A21" s="29">
        <v>6</v>
      </c>
      <c r="B21" s="79" t="s">
        <v>137</v>
      </c>
      <c r="C21" s="32">
        <v>0.01875</v>
      </c>
      <c r="D21" s="30">
        <f t="shared" si="1"/>
        <v>311.85185185185185</v>
      </c>
    </row>
    <row r="22" spans="1:4" ht="12.75">
      <c r="A22" s="29">
        <v>7</v>
      </c>
      <c r="B22" s="79" t="s">
        <v>30</v>
      </c>
      <c r="C22" s="32">
        <v>0.024189814814814817</v>
      </c>
      <c r="D22" s="30">
        <f t="shared" si="1"/>
        <v>241.7224880382775</v>
      </c>
    </row>
    <row r="23" spans="1:4" ht="12.75">
      <c r="A23" s="29">
        <v>8</v>
      </c>
      <c r="B23" s="79" t="s">
        <v>40</v>
      </c>
      <c r="C23" s="32">
        <v>0.027488425925925927</v>
      </c>
      <c r="D23" s="30">
        <f t="shared" si="1"/>
        <v>212.7157894736842</v>
      </c>
    </row>
    <row r="24" spans="1:4" ht="12.75">
      <c r="A24" s="29">
        <v>9</v>
      </c>
      <c r="B24" s="79" t="s">
        <v>244</v>
      </c>
      <c r="C24" s="32">
        <v>0.03025462962962963</v>
      </c>
      <c r="D24" s="30">
        <f t="shared" si="1"/>
        <v>193.2670237184392</v>
      </c>
    </row>
    <row r="25" spans="1:4" ht="12.75">
      <c r="A25" s="29">
        <v>10</v>
      </c>
      <c r="B25" s="79" t="s">
        <v>41</v>
      </c>
      <c r="C25" s="32">
        <v>0.03827546296296296</v>
      </c>
      <c r="D25" s="30">
        <f t="shared" si="1"/>
        <v>152.766858179619</v>
      </c>
    </row>
    <row r="26" spans="1:4" ht="12.75">
      <c r="A26" s="29">
        <v>11</v>
      </c>
      <c r="B26" s="79" t="s">
        <v>194</v>
      </c>
      <c r="C26" s="32">
        <v>0.03945601851851852</v>
      </c>
      <c r="D26" s="30">
        <f t="shared" si="1"/>
        <v>148.19595189205043</v>
      </c>
    </row>
    <row r="29" spans="1:4" ht="15.75">
      <c r="A29" s="36" t="s">
        <v>142</v>
      </c>
      <c r="B29" s="37"/>
      <c r="C29" s="37"/>
      <c r="D29" s="38"/>
    </row>
    <row r="30" spans="1:4" ht="12.75">
      <c r="A30" s="29" t="s">
        <v>122</v>
      </c>
      <c r="B30" t="s">
        <v>123</v>
      </c>
      <c r="C30" s="29" t="s">
        <v>124</v>
      </c>
      <c r="D30" s="30" t="s">
        <v>125</v>
      </c>
    </row>
    <row r="31" spans="1:4" ht="12.75">
      <c r="A31" s="29">
        <v>1</v>
      </c>
      <c r="B31" s="79" t="s">
        <v>18</v>
      </c>
      <c r="C31" s="32">
        <v>0.025416666666666667</v>
      </c>
      <c r="D31" s="30">
        <v>800</v>
      </c>
    </row>
    <row r="32" spans="1:4" ht="12.75">
      <c r="A32" s="29">
        <v>2</v>
      </c>
      <c r="B32" s="79" t="s">
        <v>210</v>
      </c>
      <c r="C32" s="32">
        <v>0.02549768518518519</v>
      </c>
      <c r="D32" s="30">
        <f aca="true" t="shared" si="2" ref="D32:D41">$C$31/C32*$D$31</f>
        <v>797.458011802088</v>
      </c>
    </row>
    <row r="33" spans="1:4" ht="12.75">
      <c r="A33" s="29">
        <v>3</v>
      </c>
      <c r="B33" s="79" t="s">
        <v>233</v>
      </c>
      <c r="C33" s="32">
        <v>0.027268518518518515</v>
      </c>
      <c r="D33" s="30">
        <f t="shared" si="2"/>
        <v>745.6706281833617</v>
      </c>
    </row>
    <row r="34" spans="1:4" ht="12.75">
      <c r="A34" s="29">
        <v>4</v>
      </c>
      <c r="B34" s="79" t="s">
        <v>39</v>
      </c>
      <c r="C34" s="32">
        <v>0.02918981481481481</v>
      </c>
      <c r="D34" s="30">
        <f t="shared" si="2"/>
        <v>696.5900079302143</v>
      </c>
    </row>
    <row r="35" spans="1:4" ht="12.75">
      <c r="A35" s="29">
        <v>5</v>
      </c>
      <c r="B35" s="79" t="s">
        <v>245</v>
      </c>
      <c r="C35" s="32">
        <v>0.03045138888888889</v>
      </c>
      <c r="D35" s="30">
        <f t="shared" si="2"/>
        <v>667.7309007981756</v>
      </c>
    </row>
    <row r="36" spans="1:4" ht="12.75">
      <c r="A36" s="29">
        <v>6</v>
      </c>
      <c r="B36" s="79" t="s">
        <v>159</v>
      </c>
      <c r="C36" s="32">
        <v>0.033888888888888885</v>
      </c>
      <c r="D36" s="30">
        <f t="shared" si="2"/>
        <v>600.0000000000001</v>
      </c>
    </row>
    <row r="37" spans="1:4" ht="12.75">
      <c r="A37" s="29">
        <v>7</v>
      </c>
      <c r="B37" s="79" t="s">
        <v>49</v>
      </c>
      <c r="C37" s="32">
        <v>0.035694444444444445</v>
      </c>
      <c r="D37" s="30">
        <f t="shared" si="2"/>
        <v>569.6498054474708</v>
      </c>
    </row>
    <row r="38" spans="1:4" ht="12.75">
      <c r="A38" s="29">
        <v>8</v>
      </c>
      <c r="B38" s="79" t="s">
        <v>218</v>
      </c>
      <c r="C38" s="32">
        <v>0.0403125</v>
      </c>
      <c r="D38" s="30">
        <f t="shared" si="2"/>
        <v>504.3927648578811</v>
      </c>
    </row>
    <row r="39" spans="1:4" ht="12.75">
      <c r="A39" s="29">
        <v>9</v>
      </c>
      <c r="B39" s="79" t="s">
        <v>181</v>
      </c>
      <c r="C39" s="32">
        <v>0.04226851851851852</v>
      </c>
      <c r="D39" s="30">
        <f t="shared" si="2"/>
        <v>481.0514786418401</v>
      </c>
    </row>
    <row r="40" spans="1:4" ht="12.75">
      <c r="A40" s="29">
        <v>10</v>
      </c>
      <c r="B40" s="79" t="s">
        <v>189</v>
      </c>
      <c r="C40" s="32">
        <v>0.044409722222222225</v>
      </c>
      <c r="D40" s="30">
        <f t="shared" si="2"/>
        <v>457.8577013291634</v>
      </c>
    </row>
    <row r="41" spans="1:4" ht="12.75">
      <c r="A41" s="29">
        <v>11</v>
      </c>
      <c r="B41" s="79" t="s">
        <v>50</v>
      </c>
      <c r="C41" s="32">
        <v>0.04642361111111112</v>
      </c>
      <c r="D41" s="30">
        <f t="shared" si="2"/>
        <v>437.995512341062</v>
      </c>
    </row>
    <row r="44" spans="1:4" ht="15.75">
      <c r="A44" s="39" t="s">
        <v>146</v>
      </c>
      <c r="B44" s="40"/>
      <c r="C44" s="40"/>
      <c r="D44" s="41"/>
    </row>
    <row r="45" spans="1:4" ht="12.75">
      <c r="A45" s="29" t="s">
        <v>122</v>
      </c>
      <c r="B45" t="s">
        <v>123</v>
      </c>
      <c r="C45" s="29" t="s">
        <v>124</v>
      </c>
      <c r="D45" s="30" t="s">
        <v>125</v>
      </c>
    </row>
    <row r="46" spans="1:4" ht="12.75">
      <c r="A46" s="29">
        <v>1</v>
      </c>
      <c r="B46" s="79" t="s">
        <v>46</v>
      </c>
      <c r="C46" s="32">
        <v>0.04415509259259259</v>
      </c>
      <c r="D46" s="30">
        <v>1600</v>
      </c>
    </row>
    <row r="47" spans="1:4" ht="12.75">
      <c r="A47" s="29">
        <v>2</v>
      </c>
      <c r="B47" s="79" t="s">
        <v>63</v>
      </c>
      <c r="C47" s="32">
        <v>0.04612268518518519</v>
      </c>
      <c r="D47" s="30">
        <f>$C$46/C47*$D$46</f>
        <v>1531.7440401505644</v>
      </c>
    </row>
    <row r="48" spans="1:4" ht="12.75">
      <c r="A48" s="29">
        <v>3</v>
      </c>
      <c r="B48" s="79" t="s">
        <v>246</v>
      </c>
      <c r="C48" s="77">
        <v>0.0496875</v>
      </c>
      <c r="D48" s="30">
        <f>$C$46/C48*$D$46</f>
        <v>1421.8495224784533</v>
      </c>
    </row>
    <row r="49" spans="1:4" ht="12.75">
      <c r="A49" s="29">
        <v>4</v>
      </c>
      <c r="B49" s="79" t="s">
        <v>229</v>
      </c>
      <c r="C49" s="32">
        <v>0.06353009259259258</v>
      </c>
      <c r="D49" s="30">
        <f>$C$46/C49*$D$46</f>
        <v>1112.042266350884</v>
      </c>
    </row>
    <row r="52" spans="1:4" ht="15.75">
      <c r="A52" s="42" t="s">
        <v>149</v>
      </c>
      <c r="B52" s="43"/>
      <c r="C52" s="43"/>
      <c r="D52" s="44"/>
    </row>
    <row r="53" spans="1:4" ht="12.75">
      <c r="A53" s="29" t="s">
        <v>122</v>
      </c>
      <c r="B53" t="s">
        <v>123</v>
      </c>
      <c r="C53" s="29" t="s">
        <v>124</v>
      </c>
      <c r="D53" s="30" t="s">
        <v>125</v>
      </c>
    </row>
    <row r="54" spans="1:4" ht="12.75">
      <c r="A54" s="29">
        <v>1</v>
      </c>
      <c r="B54" s="79" t="s">
        <v>32</v>
      </c>
      <c r="C54" s="32">
        <v>0.04388888888888889</v>
      </c>
      <c r="D54" s="30">
        <v>2000</v>
      </c>
    </row>
    <row r="55" spans="1:4" ht="12.75">
      <c r="A55" s="29">
        <v>2</v>
      </c>
      <c r="B55" s="79" t="s">
        <v>247</v>
      </c>
      <c r="C55" s="32">
        <v>0.06900462962962962</v>
      </c>
      <c r="D55" s="30">
        <f>$C$54/C55*$D$54</f>
        <v>1272.0563569272056</v>
      </c>
    </row>
    <row r="56" spans="1:4" ht="12.75">
      <c r="A56" s="29">
        <v>3</v>
      </c>
      <c r="B56" s="79" t="s">
        <v>62</v>
      </c>
      <c r="C56" s="32">
        <v>0.08769675925925925</v>
      </c>
      <c r="D56" s="30">
        <f>$C$54/C56*$D$54</f>
        <v>1000.9238484888479</v>
      </c>
    </row>
    <row r="59" spans="1:4" ht="15.75">
      <c r="A59" s="45" t="s">
        <v>151</v>
      </c>
      <c r="B59" s="46"/>
      <c r="C59" s="46"/>
      <c r="D59" s="47"/>
    </row>
    <row r="60" spans="1:4" ht="12.75">
      <c r="A60" s="29" t="s">
        <v>122</v>
      </c>
      <c r="B60" t="s">
        <v>123</v>
      </c>
      <c r="C60" s="29" t="s">
        <v>124</v>
      </c>
      <c r="D60" s="30" t="s">
        <v>125</v>
      </c>
    </row>
    <row r="61" spans="1:4" ht="12.75">
      <c r="A61" s="29">
        <v>1</v>
      </c>
      <c r="B61" s="79" t="s">
        <v>76</v>
      </c>
      <c r="C61" s="32">
        <v>0.07783564814814815</v>
      </c>
      <c r="D61" s="30">
        <v>2800</v>
      </c>
    </row>
    <row r="64" spans="1:4" ht="15.75">
      <c r="A64" s="92" t="s">
        <v>248</v>
      </c>
      <c r="B64" s="93"/>
      <c r="C64" s="93"/>
      <c r="D64" s="94"/>
    </row>
    <row r="65" spans="1:4" ht="12.75">
      <c r="A65" s="29" t="s">
        <v>122</v>
      </c>
      <c r="B65" t="s">
        <v>123</v>
      </c>
      <c r="C65" s="29" t="s">
        <v>124</v>
      </c>
      <c r="D65" s="30" t="s">
        <v>125</v>
      </c>
    </row>
    <row r="66" spans="1:4" ht="12.75">
      <c r="A66" s="29">
        <v>1</v>
      </c>
      <c r="B66" s="79" t="s">
        <v>171</v>
      </c>
      <c r="C66" s="32">
        <v>0.10856481481481482</v>
      </c>
      <c r="D66" s="30">
        <v>6000</v>
      </c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2"/>
  <sheetViews>
    <sheetView zoomScale="75" zoomScaleNormal="75" workbookViewId="0" topLeftCell="A7">
      <selection activeCell="A47" sqref="A47"/>
    </sheetView>
  </sheetViews>
  <sheetFormatPr defaultColWidth="9.140625" defaultRowHeight="12.75"/>
  <cols>
    <col min="1" max="1" width="11.57421875" style="0" customWidth="1"/>
    <col min="2" max="2" width="18.140625" style="63" customWidth="1"/>
    <col min="3" max="3" width="11.57421875" style="0" customWidth="1"/>
    <col min="4" max="4" width="11.57421875" style="27" customWidth="1"/>
    <col min="5" max="16384" width="11.57421875" style="0" customWidth="1"/>
  </cols>
  <sheetData>
    <row r="2" ht="15.75">
      <c r="A2" s="28" t="s">
        <v>121</v>
      </c>
    </row>
    <row r="3" spans="1:4" ht="12.75">
      <c r="A3" s="29" t="s">
        <v>122</v>
      </c>
      <c r="B3" s="63" t="s">
        <v>123</v>
      </c>
      <c r="C3" s="29" t="s">
        <v>124</v>
      </c>
      <c r="D3" s="30" t="s">
        <v>125</v>
      </c>
    </row>
    <row r="4" spans="1:4" ht="12.75">
      <c r="A4" s="29">
        <v>1</v>
      </c>
      <c r="B4" s="64" t="s">
        <v>53</v>
      </c>
      <c r="C4" s="32">
        <v>0.008981481481481481</v>
      </c>
      <c r="D4" s="30">
        <v>200</v>
      </c>
    </row>
    <row r="5" spans="1:4" ht="12.75">
      <c r="A5" s="29">
        <v>2</v>
      </c>
      <c r="B5" s="64" t="s">
        <v>126</v>
      </c>
      <c r="C5" s="32">
        <v>0.009340277777777777</v>
      </c>
      <c r="D5" s="30">
        <f aca="true" t="shared" si="0" ref="D5:D10">$C$4/C5*$D$4</f>
        <v>192.3172242874845</v>
      </c>
    </row>
    <row r="6" spans="1:4" ht="12.75">
      <c r="A6" s="29">
        <v>3</v>
      </c>
      <c r="B6" s="64" t="s">
        <v>127</v>
      </c>
      <c r="C6" s="32">
        <v>0.011006944444444444</v>
      </c>
      <c r="D6" s="30">
        <f t="shared" si="0"/>
        <v>163.19663512092532</v>
      </c>
    </row>
    <row r="7" spans="1:4" ht="12.75">
      <c r="A7" s="29">
        <v>4</v>
      </c>
      <c r="B7" s="64" t="s">
        <v>128</v>
      </c>
      <c r="C7" s="32">
        <v>0.012314814814814815</v>
      </c>
      <c r="D7" s="30">
        <f t="shared" si="0"/>
        <v>145.86466165413532</v>
      </c>
    </row>
    <row r="8" spans="1:4" ht="12.75">
      <c r="A8" s="29">
        <v>5</v>
      </c>
      <c r="B8" s="64" t="s">
        <v>42</v>
      </c>
      <c r="C8" s="32">
        <v>0.015717592592592592</v>
      </c>
      <c r="D8" s="30">
        <f t="shared" si="0"/>
        <v>114.28571428571428</v>
      </c>
    </row>
    <row r="9" spans="1:4" ht="12.75">
      <c r="A9" s="29">
        <v>6</v>
      </c>
      <c r="B9" s="64" t="s">
        <v>129</v>
      </c>
      <c r="C9" s="32">
        <v>0.01693287037037037</v>
      </c>
      <c r="D9" s="30">
        <f t="shared" si="0"/>
        <v>106.08339029391661</v>
      </c>
    </row>
    <row r="10" spans="1:4" ht="12.75">
      <c r="A10" s="29">
        <v>7</v>
      </c>
      <c r="B10" s="64" t="s">
        <v>29</v>
      </c>
      <c r="C10" s="32">
        <v>0.023969907407407405</v>
      </c>
      <c r="D10" s="30">
        <f t="shared" si="0"/>
        <v>74.93964268469338</v>
      </c>
    </row>
    <row r="13" spans="1:4" ht="15.75">
      <c r="A13" s="33" t="s">
        <v>130</v>
      </c>
      <c r="B13" s="65"/>
      <c r="C13" s="34"/>
      <c r="D13" s="35"/>
    </row>
    <row r="14" spans="1:4" ht="12.75">
      <c r="A14" s="29" t="s">
        <v>122</v>
      </c>
      <c r="B14" s="63" t="s">
        <v>123</v>
      </c>
      <c r="C14" s="29" t="s">
        <v>124</v>
      </c>
      <c r="D14" s="30" t="s">
        <v>125</v>
      </c>
    </row>
    <row r="15" spans="1:4" ht="12.75">
      <c r="A15" s="29">
        <v>1</v>
      </c>
      <c r="B15" s="64" t="s">
        <v>131</v>
      </c>
      <c r="C15" s="32">
        <v>0.013194444444444444</v>
      </c>
      <c r="D15" s="30">
        <v>400</v>
      </c>
    </row>
    <row r="16" spans="1:4" ht="12.75">
      <c r="A16" s="29">
        <v>2</v>
      </c>
      <c r="B16" s="64" t="s">
        <v>132</v>
      </c>
      <c r="C16" s="32">
        <v>0.016458333333333332</v>
      </c>
      <c r="D16" s="30">
        <f aca="true" t="shared" si="1" ref="D16:D31">$C$15/C16*$D$15</f>
        <v>320.6751054852321</v>
      </c>
    </row>
    <row r="17" spans="1:4" ht="12.75">
      <c r="A17" s="29">
        <v>3</v>
      </c>
      <c r="B17" s="64" t="s">
        <v>133</v>
      </c>
      <c r="C17" s="32">
        <v>0.016608796296296295</v>
      </c>
      <c r="D17" s="30">
        <f t="shared" si="1"/>
        <v>317.77003484320556</v>
      </c>
    </row>
    <row r="18" spans="1:4" ht="12.75">
      <c r="A18" s="29">
        <v>4</v>
      </c>
      <c r="B18" s="64" t="s">
        <v>68</v>
      </c>
      <c r="C18" s="32">
        <v>0.01681712962962963</v>
      </c>
      <c r="D18" s="30">
        <f t="shared" si="1"/>
        <v>313.83344803854095</v>
      </c>
    </row>
    <row r="19" spans="1:4" ht="12.75">
      <c r="A19" s="29">
        <v>5</v>
      </c>
      <c r="B19" s="64" t="s">
        <v>30</v>
      </c>
      <c r="C19" s="32">
        <v>0.016979166666666667</v>
      </c>
      <c r="D19" s="30">
        <f t="shared" si="1"/>
        <v>310.83844580777094</v>
      </c>
    </row>
    <row r="20" spans="1:4" ht="12.75">
      <c r="A20" s="29">
        <v>6</v>
      </c>
      <c r="B20" s="64" t="s">
        <v>134</v>
      </c>
      <c r="C20" s="32">
        <v>0.017974537037037035</v>
      </c>
      <c r="D20" s="30">
        <f t="shared" si="1"/>
        <v>293.6252414681262</v>
      </c>
    </row>
    <row r="21" spans="1:4" ht="12.75">
      <c r="A21" s="29">
        <v>7</v>
      </c>
      <c r="B21" s="64" t="s">
        <v>64</v>
      </c>
      <c r="C21" s="32">
        <v>0.018148148148148146</v>
      </c>
      <c r="D21" s="30">
        <f t="shared" si="1"/>
        <v>290.8163265306123</v>
      </c>
    </row>
    <row r="22" spans="1:4" ht="12.75">
      <c r="A22" s="29">
        <v>8</v>
      </c>
      <c r="B22" s="64" t="s">
        <v>31</v>
      </c>
      <c r="C22" s="32">
        <v>0.01898148148148148</v>
      </c>
      <c r="D22" s="30">
        <f t="shared" si="1"/>
        <v>278.0487804878049</v>
      </c>
    </row>
    <row r="23" spans="1:4" ht="12.75">
      <c r="A23" s="29">
        <v>9</v>
      </c>
      <c r="B23" s="64" t="s">
        <v>54</v>
      </c>
      <c r="C23" s="32">
        <v>0.020555555555555556</v>
      </c>
      <c r="D23" s="30">
        <f t="shared" si="1"/>
        <v>256.7567567567568</v>
      </c>
    </row>
    <row r="24" spans="1:4" ht="12.75">
      <c r="A24" s="29">
        <v>10</v>
      </c>
      <c r="B24" s="64" t="s">
        <v>135</v>
      </c>
      <c r="C24" s="32">
        <v>0.021331018518518517</v>
      </c>
      <c r="D24" s="30">
        <f t="shared" si="1"/>
        <v>247.42268041237114</v>
      </c>
    </row>
    <row r="25" spans="1:4" ht="12.75">
      <c r="A25" s="29">
        <v>11</v>
      </c>
      <c r="B25" s="64" t="s">
        <v>136</v>
      </c>
      <c r="C25" s="32">
        <v>0.022060185185185183</v>
      </c>
      <c r="D25" s="30">
        <f t="shared" si="1"/>
        <v>239.2444910807975</v>
      </c>
    </row>
    <row r="26" spans="1:4" ht="12.75">
      <c r="A26" s="29">
        <v>12</v>
      </c>
      <c r="B26" s="64" t="s">
        <v>40</v>
      </c>
      <c r="C26" s="32">
        <v>0.025625</v>
      </c>
      <c r="D26" s="30">
        <f t="shared" si="1"/>
        <v>205.96205962059622</v>
      </c>
    </row>
    <row r="27" spans="1:4" ht="12.75">
      <c r="A27" s="29">
        <v>13</v>
      </c>
      <c r="B27" s="64" t="s">
        <v>137</v>
      </c>
      <c r="C27" s="32">
        <v>0.027094907407407404</v>
      </c>
      <c r="D27" s="30">
        <f t="shared" si="1"/>
        <v>194.7885519008971</v>
      </c>
    </row>
    <row r="28" spans="1:4" ht="12.75">
      <c r="A28" s="29">
        <v>14</v>
      </c>
      <c r="B28" s="64" t="s">
        <v>138</v>
      </c>
      <c r="C28" s="32">
        <v>0.027858796296296295</v>
      </c>
      <c r="D28" s="30">
        <f t="shared" si="1"/>
        <v>189.4474449522227</v>
      </c>
    </row>
    <row r="29" spans="1:4" ht="12.75">
      <c r="A29" s="29">
        <v>15</v>
      </c>
      <c r="B29" s="64" t="s">
        <v>139</v>
      </c>
      <c r="C29" s="32">
        <v>0.027951388888888887</v>
      </c>
      <c r="D29" s="30">
        <f t="shared" si="1"/>
        <v>188.81987577639754</v>
      </c>
    </row>
    <row r="30" spans="1:4" ht="12.75">
      <c r="A30" s="29">
        <v>16</v>
      </c>
      <c r="B30" s="64" t="s">
        <v>140</v>
      </c>
      <c r="C30" s="32">
        <v>0.02796296296296296</v>
      </c>
      <c r="D30" s="30">
        <f t="shared" si="1"/>
        <v>188.74172185430464</v>
      </c>
    </row>
    <row r="31" spans="1:4" ht="12.75">
      <c r="A31" s="29">
        <v>15</v>
      </c>
      <c r="B31" s="64" t="s">
        <v>141</v>
      </c>
      <c r="C31" s="32">
        <v>0.03844907407407407</v>
      </c>
      <c r="D31" s="30">
        <f t="shared" si="1"/>
        <v>137.26670680313063</v>
      </c>
    </row>
    <row r="34" spans="1:4" ht="15.75">
      <c r="A34" s="36" t="s">
        <v>142</v>
      </c>
      <c r="B34" s="66"/>
      <c r="C34" s="37"/>
      <c r="D34" s="38"/>
    </row>
    <row r="35" spans="1:4" ht="12.75">
      <c r="A35" s="29" t="s">
        <v>122</v>
      </c>
      <c r="B35" s="63" t="s">
        <v>123</v>
      </c>
      <c r="C35" s="29" t="s">
        <v>124</v>
      </c>
      <c r="D35" s="30" t="s">
        <v>125</v>
      </c>
    </row>
    <row r="36" spans="1:4" ht="12.75">
      <c r="A36" s="29">
        <v>1</v>
      </c>
      <c r="B36" s="64" t="s">
        <v>63</v>
      </c>
      <c r="C36" s="32">
        <v>0.01840277777777778</v>
      </c>
      <c r="D36" s="30">
        <v>800</v>
      </c>
    </row>
    <row r="37" spans="1:4" ht="12.75">
      <c r="A37" s="29">
        <v>2</v>
      </c>
      <c r="B37" s="64" t="s">
        <v>62</v>
      </c>
      <c r="C37" s="32">
        <v>0.020925925925925924</v>
      </c>
      <c r="D37" s="30">
        <f aca="true" t="shared" si="2" ref="D37:D46">$C$36/C37*$D$36</f>
        <v>703.5398230088497</v>
      </c>
    </row>
    <row r="38" spans="1:4" ht="12.75">
      <c r="A38" s="29">
        <v>3</v>
      </c>
      <c r="B38" s="64" t="s">
        <v>47</v>
      </c>
      <c r="C38" s="32">
        <v>0.021666666666666664</v>
      </c>
      <c r="D38" s="30">
        <f t="shared" si="2"/>
        <v>679.4871794871796</v>
      </c>
    </row>
    <row r="39" spans="1:4" ht="12.75">
      <c r="A39" s="29">
        <v>4</v>
      </c>
      <c r="B39" s="63" t="s">
        <v>18</v>
      </c>
      <c r="C39" s="32">
        <v>0.024120370370370372</v>
      </c>
      <c r="D39" s="30">
        <f t="shared" si="2"/>
        <v>610.3646833013436</v>
      </c>
    </row>
    <row r="40" spans="1:4" ht="12.75">
      <c r="A40" s="29">
        <v>5</v>
      </c>
      <c r="B40" s="64" t="s">
        <v>143</v>
      </c>
      <c r="C40" s="32">
        <v>0.024166666666666666</v>
      </c>
      <c r="D40" s="30">
        <f t="shared" si="2"/>
        <v>609.1954022988506</v>
      </c>
    </row>
    <row r="41" spans="1:4" ht="12.75">
      <c r="A41" s="29">
        <v>6</v>
      </c>
      <c r="B41" s="64" t="s">
        <v>66</v>
      </c>
      <c r="C41" s="32">
        <v>0.02457175925925926</v>
      </c>
      <c r="D41" s="30">
        <f t="shared" si="2"/>
        <v>599.152143193594</v>
      </c>
    </row>
    <row r="42" spans="1:4" ht="12.75">
      <c r="A42" s="29">
        <v>7</v>
      </c>
      <c r="B42" s="64" t="s">
        <v>57</v>
      </c>
      <c r="C42" s="32">
        <v>0.025706018518518517</v>
      </c>
      <c r="D42" s="30">
        <f t="shared" si="2"/>
        <v>572.7149932462855</v>
      </c>
    </row>
    <row r="43" spans="1:4" ht="12.75">
      <c r="A43" s="29">
        <v>8</v>
      </c>
      <c r="B43" s="64" t="s">
        <v>144</v>
      </c>
      <c r="C43" s="32">
        <v>0.02607638888888889</v>
      </c>
      <c r="D43" s="30">
        <f t="shared" si="2"/>
        <v>564.5805592543276</v>
      </c>
    </row>
    <row r="44" spans="1:4" ht="12.75">
      <c r="A44" s="29">
        <v>9</v>
      </c>
      <c r="B44" s="64" t="s">
        <v>145</v>
      </c>
      <c r="C44" s="32">
        <v>0.028009259259259258</v>
      </c>
      <c r="D44" s="30">
        <f t="shared" si="2"/>
        <v>525.6198347107438</v>
      </c>
    </row>
    <row r="45" spans="1:4" ht="12.75">
      <c r="A45" s="29">
        <v>10</v>
      </c>
      <c r="B45" s="64" t="s">
        <v>69</v>
      </c>
      <c r="C45" s="32">
        <v>0.028564814814814814</v>
      </c>
      <c r="D45" s="30">
        <f t="shared" si="2"/>
        <v>515.3970826580228</v>
      </c>
    </row>
    <row r="46" spans="1:4" ht="12.75">
      <c r="A46" s="29">
        <v>11</v>
      </c>
      <c r="B46" s="64" t="s">
        <v>61</v>
      </c>
      <c r="C46" s="32">
        <v>0.02869212962962963</v>
      </c>
      <c r="D46" s="30">
        <f t="shared" si="2"/>
        <v>513.1101250504236</v>
      </c>
    </row>
    <row r="49" spans="1:4" ht="15.75">
      <c r="A49" s="39" t="s">
        <v>146</v>
      </c>
      <c r="B49" s="67"/>
      <c r="C49" s="40"/>
      <c r="D49" s="41"/>
    </row>
    <row r="50" spans="1:4" ht="12.75">
      <c r="A50" s="29" t="s">
        <v>122</v>
      </c>
      <c r="B50" s="63" t="s">
        <v>123</v>
      </c>
      <c r="C50" s="29" t="s">
        <v>124</v>
      </c>
      <c r="D50" s="30" t="s">
        <v>125</v>
      </c>
    </row>
    <row r="51" spans="1:4" ht="12.75">
      <c r="A51" s="29">
        <v>1</v>
      </c>
      <c r="B51" s="64" t="s">
        <v>96</v>
      </c>
      <c r="C51" s="32">
        <v>0.025266203703703704</v>
      </c>
      <c r="D51" s="30">
        <v>1600</v>
      </c>
    </row>
    <row r="52" spans="1:4" ht="12.75">
      <c r="A52" s="29">
        <v>2</v>
      </c>
      <c r="B52" s="64" t="s">
        <v>46</v>
      </c>
      <c r="C52" s="32">
        <v>0.032268518518518516</v>
      </c>
      <c r="D52" s="30">
        <f>$C$51/C52*$D$51</f>
        <v>1252.797704447633</v>
      </c>
    </row>
    <row r="53" spans="1:4" ht="12.75">
      <c r="A53" s="29">
        <v>3</v>
      </c>
      <c r="B53" s="64" t="s">
        <v>44</v>
      </c>
      <c r="C53" s="32">
        <v>0.032997685185185185</v>
      </c>
      <c r="D53" s="30">
        <f>$C$51/C53*$D$51</f>
        <v>1225.1139950894424</v>
      </c>
    </row>
    <row r="54" spans="1:4" ht="12.75">
      <c r="A54" s="29">
        <v>4</v>
      </c>
      <c r="B54" s="64" t="s">
        <v>105</v>
      </c>
      <c r="C54" s="32">
        <v>0.04475694444444444</v>
      </c>
      <c r="D54" s="30">
        <f>$C$51/C54*$D$51</f>
        <v>903.2324799586244</v>
      </c>
    </row>
    <row r="55" spans="1:4" ht="12.75">
      <c r="A55" s="29">
        <v>5</v>
      </c>
      <c r="B55" s="64" t="s">
        <v>147</v>
      </c>
      <c r="C55" s="32">
        <v>0.04520833333333333</v>
      </c>
      <c r="D55" s="30">
        <f>$C$51/C55*$D$51</f>
        <v>894.2140296979007</v>
      </c>
    </row>
    <row r="56" spans="1:4" ht="12.75">
      <c r="A56" s="29">
        <v>6</v>
      </c>
      <c r="B56" s="64" t="s">
        <v>148</v>
      </c>
      <c r="C56" s="32">
        <v>0.05028935185185185</v>
      </c>
      <c r="D56" s="30">
        <f>$C$51/C56*$D$51</f>
        <v>803.866513233602</v>
      </c>
    </row>
    <row r="59" spans="1:4" ht="15.75">
      <c r="A59" s="42" t="s">
        <v>149</v>
      </c>
      <c r="B59" s="68"/>
      <c r="C59" s="43"/>
      <c r="D59" s="44"/>
    </row>
    <row r="60" spans="1:4" ht="12.75">
      <c r="A60" s="29" t="s">
        <v>122</v>
      </c>
      <c r="B60" s="63" t="s">
        <v>123</v>
      </c>
      <c r="C60" s="29" t="s">
        <v>124</v>
      </c>
      <c r="D60" s="30" t="s">
        <v>125</v>
      </c>
    </row>
    <row r="61" spans="1:4" ht="12.75">
      <c r="A61" s="29">
        <v>1</v>
      </c>
      <c r="B61" s="64" t="s">
        <v>150</v>
      </c>
      <c r="C61" s="32">
        <v>0.024895833333333332</v>
      </c>
      <c r="D61" s="30">
        <v>2000</v>
      </c>
    </row>
    <row r="62" spans="1:4" ht="12.75">
      <c r="A62" s="29">
        <v>2</v>
      </c>
      <c r="B62" s="64" t="s">
        <v>81</v>
      </c>
      <c r="C62" s="32">
        <v>0.026805555555555555</v>
      </c>
      <c r="D62" s="30">
        <f>$C$61/C62*$D$61</f>
        <v>1857.5129533678755</v>
      </c>
    </row>
    <row r="63" spans="1:4" ht="12.75">
      <c r="A63" s="29">
        <v>3</v>
      </c>
      <c r="B63" s="64" t="s">
        <v>92</v>
      </c>
      <c r="C63" s="32">
        <v>0.02736111111111111</v>
      </c>
      <c r="D63" s="30">
        <f>$C$61/C63*$D$61</f>
        <v>1819.7969543147208</v>
      </c>
    </row>
    <row r="64" spans="1:4" ht="12.75">
      <c r="A64" s="29">
        <v>4</v>
      </c>
      <c r="B64" s="64" t="s">
        <v>103</v>
      </c>
      <c r="C64" s="32">
        <v>0.029479166666666664</v>
      </c>
      <c r="D64" s="30">
        <f>$C$61/C64*$D$61</f>
        <v>1689.0459363957598</v>
      </c>
    </row>
    <row r="65" spans="1:4" ht="12.75">
      <c r="A65" s="29">
        <v>5</v>
      </c>
      <c r="B65" s="64" t="s">
        <v>91</v>
      </c>
      <c r="C65" s="32">
        <v>0.034166666666666665</v>
      </c>
      <c r="D65" s="30">
        <f>$C$61/C65*$D$61</f>
        <v>1457.3170731707316</v>
      </c>
    </row>
    <row r="66" spans="1:4" ht="12.75">
      <c r="A66" s="29">
        <v>6</v>
      </c>
      <c r="B66" s="64" t="s">
        <v>107</v>
      </c>
      <c r="C66" s="32">
        <v>0.051180555555555556</v>
      </c>
      <c r="D66" s="30">
        <f>$C$61/C66*$D$61</f>
        <v>972.8629579375848</v>
      </c>
    </row>
    <row r="69" spans="1:4" ht="15.75">
      <c r="A69" s="45" t="s">
        <v>151</v>
      </c>
      <c r="B69" s="69"/>
      <c r="C69" s="46"/>
      <c r="D69" s="47"/>
    </row>
    <row r="70" spans="1:4" ht="12.75">
      <c r="A70" s="29" t="s">
        <v>122</v>
      </c>
      <c r="B70" s="63" t="s">
        <v>123</v>
      </c>
      <c r="C70" s="29" t="s">
        <v>124</v>
      </c>
      <c r="D70" s="30" t="s">
        <v>125</v>
      </c>
    </row>
    <row r="71" spans="1:4" ht="12.75">
      <c r="A71" s="29">
        <v>1</v>
      </c>
      <c r="B71" s="64" t="s">
        <v>93</v>
      </c>
      <c r="C71" s="32">
        <v>0.04253472222222222</v>
      </c>
      <c r="D71" s="30">
        <v>2800</v>
      </c>
    </row>
    <row r="72" spans="1:4" ht="12.75">
      <c r="A72" s="29">
        <v>2</v>
      </c>
      <c r="B72" s="64" t="s">
        <v>80</v>
      </c>
      <c r="C72" s="32">
        <v>0.043263888888888886</v>
      </c>
      <c r="D72" s="30">
        <f>$C$71/C72*$D$71</f>
        <v>2752.808988764045</v>
      </c>
    </row>
    <row r="73" spans="1:4" ht="12.75">
      <c r="A73" s="29">
        <v>3</v>
      </c>
      <c r="B73" s="64" t="s">
        <v>100</v>
      </c>
      <c r="C73" s="32">
        <v>0.045613425925925925</v>
      </c>
      <c r="D73" s="30">
        <f>$C$71/C73*$D$71</f>
        <v>2611.0124333925396</v>
      </c>
    </row>
    <row r="76" spans="1:4" ht="15.75">
      <c r="A76" s="48" t="s">
        <v>152</v>
      </c>
      <c r="B76" s="70"/>
      <c r="C76" s="49"/>
      <c r="D76" s="50"/>
    </row>
    <row r="77" spans="1:4" ht="12.75">
      <c r="A77" s="29" t="s">
        <v>122</v>
      </c>
      <c r="B77" s="63" t="s">
        <v>123</v>
      </c>
      <c r="C77" s="29" t="s">
        <v>124</v>
      </c>
      <c r="D77" s="30" t="s">
        <v>125</v>
      </c>
    </row>
    <row r="78" spans="1:4" ht="12.75">
      <c r="A78" s="29">
        <v>1</v>
      </c>
      <c r="B78" s="64" t="s">
        <v>153</v>
      </c>
      <c r="C78" s="32">
        <v>0.035138888888888886</v>
      </c>
      <c r="D78" s="30">
        <v>4000</v>
      </c>
    </row>
    <row r="79" spans="1:4" ht="12.75">
      <c r="A79" s="29">
        <v>2</v>
      </c>
      <c r="B79" s="64" t="s">
        <v>97</v>
      </c>
      <c r="C79" s="32">
        <v>0.035787037037037034</v>
      </c>
      <c r="D79" s="30">
        <f>$C$78/C79*$D$78</f>
        <v>3927.554980595084</v>
      </c>
    </row>
    <row r="80" spans="1:4" ht="12.75">
      <c r="A80" s="29">
        <v>3</v>
      </c>
      <c r="B80" s="64" t="s">
        <v>32</v>
      </c>
      <c r="C80" s="32">
        <v>0.04517361111111111</v>
      </c>
      <c r="D80" s="30">
        <f>$C$78/C80*$D$78</f>
        <v>3111.4527286702532</v>
      </c>
    </row>
    <row r="81" spans="1:4" ht="12.75">
      <c r="A81" s="29">
        <v>4</v>
      </c>
      <c r="B81" s="64" t="s">
        <v>94</v>
      </c>
      <c r="C81" s="32">
        <v>0.05873842592592592</v>
      </c>
      <c r="D81" s="30">
        <f>$C$78/C81*$D$78</f>
        <v>2392.9064039408863</v>
      </c>
    </row>
    <row r="82" spans="1:4" ht="12.75">
      <c r="A82" s="29">
        <v>5</v>
      </c>
      <c r="B82" s="64" t="s">
        <v>154</v>
      </c>
      <c r="C82" s="32">
        <v>0.06201388888888889</v>
      </c>
      <c r="D82" s="30">
        <f>$C$78/C82*$D$78</f>
        <v>2266.517357222844</v>
      </c>
    </row>
  </sheetData>
  <printOptions/>
  <pageMargins left="0.7875" right="0.7875" top="1.025" bottom="1.025" header="0.7875" footer="0.7875"/>
  <pageSetup fitToHeight="1" fitToWidth="1" horizontalDpi="300" verticalDpi="300" orientation="portrait" paperSize="9" scale="67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0"/>
  <sheetViews>
    <sheetView zoomScale="75" zoomScaleNormal="75" workbookViewId="0" topLeftCell="A52">
      <selection activeCell="G15" sqref="G15"/>
    </sheetView>
  </sheetViews>
  <sheetFormatPr defaultColWidth="9.140625" defaultRowHeight="12.75"/>
  <cols>
    <col min="1" max="1" width="11.57421875" style="0" customWidth="1"/>
    <col min="2" max="2" width="20.140625" style="63" customWidth="1"/>
    <col min="3" max="3" width="11.57421875" style="51" customWidth="1"/>
    <col min="4" max="4" width="11.57421875" style="27" customWidth="1"/>
    <col min="5" max="16384" width="11.57421875" style="0" customWidth="1"/>
  </cols>
  <sheetData>
    <row r="2" ht="15.75">
      <c r="A2" s="28" t="s">
        <v>121</v>
      </c>
    </row>
    <row r="3" spans="1:4" ht="12.75">
      <c r="A3" s="29" t="s">
        <v>122</v>
      </c>
      <c r="B3" s="63" t="s">
        <v>123</v>
      </c>
      <c r="C3" s="32" t="s">
        <v>124</v>
      </c>
      <c r="D3" s="30" t="s">
        <v>125</v>
      </c>
    </row>
    <row r="4" spans="1:4" ht="12.75">
      <c r="A4" s="29">
        <v>1</v>
      </c>
      <c r="B4" s="64" t="s">
        <v>155</v>
      </c>
      <c r="C4" s="32">
        <v>0.013425925925925924</v>
      </c>
      <c r="D4" s="30">
        <v>200</v>
      </c>
    </row>
    <row r="5" spans="1:4" ht="12.75">
      <c r="A5" s="29">
        <v>2</v>
      </c>
      <c r="B5" s="64" t="s">
        <v>71</v>
      </c>
      <c r="C5" s="32">
        <v>0.013888888888888888</v>
      </c>
      <c r="D5" s="30">
        <f aca="true" t="shared" si="0" ref="D5:D13">$C$4/C5*$D$4</f>
        <v>193.33333333333331</v>
      </c>
    </row>
    <row r="6" spans="1:4" ht="12.75">
      <c r="A6" s="29">
        <v>3</v>
      </c>
      <c r="B6" s="64" t="s">
        <v>23</v>
      </c>
      <c r="C6" s="32">
        <v>0.014942129629629628</v>
      </c>
      <c r="D6" s="30">
        <f t="shared" si="0"/>
        <v>179.70565453137104</v>
      </c>
    </row>
    <row r="7" spans="1:4" ht="12.75">
      <c r="A7" s="29">
        <v>4</v>
      </c>
      <c r="B7" s="64" t="s">
        <v>156</v>
      </c>
      <c r="C7" s="32">
        <v>0.01537037037037037</v>
      </c>
      <c r="D7" s="30">
        <f t="shared" si="0"/>
        <v>174.6987951807229</v>
      </c>
    </row>
    <row r="8" spans="1:4" ht="12.75">
      <c r="A8" s="29">
        <v>5</v>
      </c>
      <c r="B8" s="64" t="s">
        <v>129</v>
      </c>
      <c r="C8" s="32">
        <v>0.015474537037037037</v>
      </c>
      <c r="D8" s="30">
        <f t="shared" si="0"/>
        <v>173.52281226626775</v>
      </c>
    </row>
    <row r="9" spans="1:4" ht="12.75">
      <c r="A9" s="29">
        <v>6</v>
      </c>
      <c r="B9" s="64" t="s">
        <v>157</v>
      </c>
      <c r="C9" s="32">
        <v>0.020358796296296295</v>
      </c>
      <c r="D9" s="30">
        <f t="shared" si="0"/>
        <v>131.89312109152925</v>
      </c>
    </row>
    <row r="10" spans="1:4" ht="12.75">
      <c r="A10" s="29">
        <v>7</v>
      </c>
      <c r="B10" s="64" t="s">
        <v>42</v>
      </c>
      <c r="C10" s="32">
        <v>0.02122685185185185</v>
      </c>
      <c r="D10" s="30">
        <f t="shared" si="0"/>
        <v>126.49945474372954</v>
      </c>
    </row>
    <row r="11" spans="1:4" ht="12.75">
      <c r="A11" s="29">
        <v>8</v>
      </c>
      <c r="B11" s="64" t="s">
        <v>126</v>
      </c>
      <c r="C11" s="32">
        <v>0.022835648148148147</v>
      </c>
      <c r="D11" s="30">
        <f t="shared" si="0"/>
        <v>117.58743030917384</v>
      </c>
    </row>
    <row r="12" spans="1:4" ht="12.75">
      <c r="A12" s="29">
        <v>9</v>
      </c>
      <c r="B12" s="64" t="s">
        <v>158</v>
      </c>
      <c r="C12" s="32">
        <v>0.032650462962962964</v>
      </c>
      <c r="D12" s="30">
        <f t="shared" si="0"/>
        <v>82.24034030485642</v>
      </c>
    </row>
    <row r="13" spans="1:4" ht="12.75">
      <c r="A13" s="29">
        <v>10</v>
      </c>
      <c r="B13" s="64" t="s">
        <v>29</v>
      </c>
      <c r="C13" s="32">
        <v>0.032777777777777774</v>
      </c>
      <c r="D13" s="30">
        <f t="shared" si="0"/>
        <v>81.92090395480226</v>
      </c>
    </row>
    <row r="16" spans="1:4" ht="15.75">
      <c r="A16" s="33" t="s">
        <v>130</v>
      </c>
      <c r="B16" s="65"/>
      <c r="C16" s="52"/>
      <c r="D16" s="35"/>
    </row>
    <row r="17" spans="1:4" ht="12.75">
      <c r="A17" s="29" t="s">
        <v>122</v>
      </c>
      <c r="B17" s="63" t="s">
        <v>123</v>
      </c>
      <c r="C17" s="32" t="s">
        <v>124</v>
      </c>
      <c r="D17" s="30" t="s">
        <v>125</v>
      </c>
    </row>
    <row r="18" spans="1:4" ht="12.75">
      <c r="A18" s="29">
        <v>1</v>
      </c>
      <c r="B18" s="64" t="s">
        <v>131</v>
      </c>
      <c r="C18" s="32">
        <v>0.015393518518518518</v>
      </c>
      <c r="D18" s="30">
        <v>400</v>
      </c>
    </row>
    <row r="19" spans="1:4" ht="12.75">
      <c r="A19" s="29">
        <v>2</v>
      </c>
      <c r="B19" s="64" t="s">
        <v>136</v>
      </c>
      <c r="C19" s="32">
        <v>0.015451388888888888</v>
      </c>
      <c r="D19" s="30">
        <f aca="true" t="shared" si="1" ref="D19:D30">$C$18/C19*$D$18</f>
        <v>398.50187265917606</v>
      </c>
    </row>
    <row r="20" spans="1:4" ht="12.75">
      <c r="A20" s="29">
        <v>3</v>
      </c>
      <c r="B20" s="64" t="s">
        <v>31</v>
      </c>
      <c r="C20" s="32">
        <v>0.01597222222222222</v>
      </c>
      <c r="D20" s="30">
        <f t="shared" si="1"/>
        <v>385.5072463768116</v>
      </c>
    </row>
    <row r="21" spans="1:4" ht="12.75">
      <c r="A21" s="29">
        <v>4</v>
      </c>
      <c r="B21" s="64" t="s">
        <v>53</v>
      </c>
      <c r="C21" s="32">
        <v>0.016898148148148148</v>
      </c>
      <c r="D21" s="30">
        <f t="shared" si="1"/>
        <v>364.3835616438356</v>
      </c>
    </row>
    <row r="22" spans="1:4" ht="12.75">
      <c r="A22" s="29">
        <v>5</v>
      </c>
      <c r="B22" s="64" t="s">
        <v>135</v>
      </c>
      <c r="C22" s="32">
        <v>0.01716435185185185</v>
      </c>
      <c r="D22" s="30">
        <f t="shared" si="1"/>
        <v>358.7322993931221</v>
      </c>
    </row>
    <row r="23" spans="1:4" ht="12.75">
      <c r="A23" s="29">
        <v>6</v>
      </c>
      <c r="B23" s="64" t="s">
        <v>134</v>
      </c>
      <c r="C23" s="32">
        <v>0.0184375</v>
      </c>
      <c r="D23" s="30">
        <f t="shared" si="1"/>
        <v>333.9610797237916</v>
      </c>
    </row>
    <row r="24" spans="1:4" ht="12.75">
      <c r="A24" s="29">
        <v>7</v>
      </c>
      <c r="B24" s="64" t="s">
        <v>137</v>
      </c>
      <c r="C24" s="32">
        <v>0.018680555555555554</v>
      </c>
      <c r="D24" s="30">
        <f t="shared" si="1"/>
        <v>329.61586121437426</v>
      </c>
    </row>
    <row r="25" spans="1:4" ht="12.75">
      <c r="A25" s="29">
        <v>8</v>
      </c>
      <c r="B25" s="64" t="s">
        <v>40</v>
      </c>
      <c r="C25" s="32">
        <v>0.01960648148148148</v>
      </c>
      <c r="D25" s="30">
        <f t="shared" si="1"/>
        <v>314.0495867768595</v>
      </c>
    </row>
    <row r="26" spans="1:4" ht="12.75">
      <c r="A26" s="29">
        <v>9</v>
      </c>
      <c r="B26" s="64" t="s">
        <v>159</v>
      </c>
      <c r="C26" s="32">
        <v>0.021689814814814815</v>
      </c>
      <c r="D26" s="30">
        <f t="shared" si="1"/>
        <v>283.8847385272145</v>
      </c>
    </row>
    <row r="27" spans="1:4" ht="12.75">
      <c r="A27" s="29">
        <v>10</v>
      </c>
      <c r="B27" s="64" t="s">
        <v>68</v>
      </c>
      <c r="C27" s="32">
        <v>0.02372685185185185</v>
      </c>
      <c r="D27" s="30">
        <f t="shared" si="1"/>
        <v>259.5121951219512</v>
      </c>
    </row>
    <row r="28" spans="1:4" ht="12.75">
      <c r="A28" s="29">
        <v>11</v>
      </c>
      <c r="B28" s="64" t="s">
        <v>30</v>
      </c>
      <c r="C28" s="32">
        <v>0.0396875</v>
      </c>
      <c r="D28" s="30">
        <f t="shared" si="1"/>
        <v>155.14727325750948</v>
      </c>
    </row>
    <row r="29" spans="1:4" ht="12.75">
      <c r="A29" s="29">
        <v>12</v>
      </c>
      <c r="B29" s="64" t="s">
        <v>160</v>
      </c>
      <c r="C29" s="32">
        <v>0.04792824074074074</v>
      </c>
      <c r="D29" s="30">
        <f t="shared" si="1"/>
        <v>128.47138372373823</v>
      </c>
    </row>
    <row r="30" spans="1:4" ht="12.75">
      <c r="A30" s="29">
        <v>13</v>
      </c>
      <c r="B30" s="64" t="s">
        <v>161</v>
      </c>
      <c r="C30" s="32">
        <v>0.05848379629629629</v>
      </c>
      <c r="D30" s="30">
        <f t="shared" si="1"/>
        <v>105.28398970908373</v>
      </c>
    </row>
    <row r="31" spans="1:4" ht="12.75">
      <c r="A31" s="29"/>
      <c r="B31" s="64"/>
      <c r="C31" s="32"/>
      <c r="D31" s="30"/>
    </row>
    <row r="33" spans="1:4" ht="15.75">
      <c r="A33" s="36" t="s">
        <v>142</v>
      </c>
      <c r="B33" s="66"/>
      <c r="C33" s="53"/>
      <c r="D33" s="38"/>
    </row>
    <row r="34" spans="1:4" ht="12.75">
      <c r="A34" s="29" t="s">
        <v>122</v>
      </c>
      <c r="B34" s="63" t="s">
        <v>123</v>
      </c>
      <c r="C34" s="32" t="s">
        <v>124</v>
      </c>
      <c r="D34" s="30" t="s">
        <v>125</v>
      </c>
    </row>
    <row r="35" spans="1:4" ht="12.75">
      <c r="A35" s="29">
        <v>1</v>
      </c>
      <c r="B35" s="64" t="s">
        <v>63</v>
      </c>
      <c r="C35" s="32">
        <v>0.01821759259259259</v>
      </c>
      <c r="D35" s="30">
        <v>800</v>
      </c>
    </row>
    <row r="36" spans="1:4" ht="12.75">
      <c r="A36" s="29">
        <v>2</v>
      </c>
      <c r="B36" s="64" t="s">
        <v>18</v>
      </c>
      <c r="C36" s="32">
        <v>0.0196875</v>
      </c>
      <c r="D36" s="30">
        <f aca="true" t="shared" si="2" ref="D36:D45">$C$35/C36*$D$35</f>
        <v>740.2704291593179</v>
      </c>
    </row>
    <row r="37" spans="1:4" ht="12.75">
      <c r="A37" s="29">
        <v>3</v>
      </c>
      <c r="B37" s="64" t="s">
        <v>62</v>
      </c>
      <c r="C37" s="32">
        <v>0.022060185185185183</v>
      </c>
      <c r="D37" s="30">
        <f t="shared" si="2"/>
        <v>660.6505771248688</v>
      </c>
    </row>
    <row r="38" spans="1:4" ht="12.75">
      <c r="A38" s="29">
        <v>4</v>
      </c>
      <c r="B38" s="64" t="s">
        <v>47</v>
      </c>
      <c r="C38" s="32">
        <v>0.02253472222222222</v>
      </c>
      <c r="D38" s="30">
        <f t="shared" si="2"/>
        <v>646.7385721623009</v>
      </c>
    </row>
    <row r="39" spans="1:4" ht="12.75">
      <c r="A39" s="29">
        <v>5</v>
      </c>
      <c r="B39" s="64" t="s">
        <v>144</v>
      </c>
      <c r="C39" s="32">
        <v>0.02574074074074074</v>
      </c>
      <c r="D39" s="30">
        <f t="shared" si="2"/>
        <v>566.1870503597122</v>
      </c>
    </row>
    <row r="40" spans="1:4" ht="12.75">
      <c r="A40" s="29">
        <v>6</v>
      </c>
      <c r="B40" s="64" t="s">
        <v>61</v>
      </c>
      <c r="C40" s="32">
        <v>0.027337962962962963</v>
      </c>
      <c r="D40" s="30">
        <f t="shared" si="2"/>
        <v>533.107535986452</v>
      </c>
    </row>
    <row r="41" spans="1:4" ht="12.75">
      <c r="A41" s="29">
        <v>7</v>
      </c>
      <c r="B41" s="64" t="s">
        <v>145</v>
      </c>
      <c r="C41" s="32">
        <v>0.027685185185185184</v>
      </c>
      <c r="D41" s="30">
        <f t="shared" si="2"/>
        <v>526.4214046822742</v>
      </c>
    </row>
    <row r="42" spans="1:4" ht="12.75">
      <c r="A42" s="29">
        <v>8</v>
      </c>
      <c r="B42" s="64" t="s">
        <v>66</v>
      </c>
      <c r="C42" s="32">
        <v>0.030219907407407407</v>
      </c>
      <c r="D42" s="30">
        <f t="shared" si="2"/>
        <v>482.26733052470314</v>
      </c>
    </row>
    <row r="43" spans="1:4" ht="12.75">
      <c r="A43" s="29">
        <v>9</v>
      </c>
      <c r="B43" s="64" t="s">
        <v>162</v>
      </c>
      <c r="C43" s="32">
        <v>0.03173611111111111</v>
      </c>
      <c r="D43" s="30">
        <f t="shared" si="2"/>
        <v>459.2268417213712</v>
      </c>
    </row>
    <row r="44" spans="1:4" ht="12.75">
      <c r="A44" s="29">
        <v>10</v>
      </c>
      <c r="B44" s="64" t="s">
        <v>50</v>
      </c>
      <c r="C44" s="32">
        <v>0.033310185185185186</v>
      </c>
      <c r="D44" s="30">
        <f t="shared" si="2"/>
        <v>437.52605976372473</v>
      </c>
    </row>
    <row r="45" spans="1:4" ht="12.75">
      <c r="A45" s="29">
        <v>11</v>
      </c>
      <c r="B45" s="64" t="s">
        <v>38</v>
      </c>
      <c r="C45" s="32">
        <v>0.03951388888888889</v>
      </c>
      <c r="D45" s="30">
        <f t="shared" si="2"/>
        <v>368.83421206795543</v>
      </c>
    </row>
    <row r="48" spans="1:4" ht="15.75">
      <c r="A48" s="39" t="s">
        <v>146</v>
      </c>
      <c r="B48" s="67"/>
      <c r="C48" s="54"/>
      <c r="D48" s="41"/>
    </row>
    <row r="49" spans="1:4" ht="12.75">
      <c r="A49" s="29" t="s">
        <v>122</v>
      </c>
      <c r="B49" s="63" t="s">
        <v>123</v>
      </c>
      <c r="C49" s="32" t="s">
        <v>124</v>
      </c>
      <c r="D49" s="30" t="s">
        <v>125</v>
      </c>
    </row>
    <row r="50" spans="1:4" ht="12.75">
      <c r="A50" s="29">
        <v>1</v>
      </c>
      <c r="B50" s="64" t="s">
        <v>44</v>
      </c>
      <c r="C50" s="32">
        <v>0.024965277777777777</v>
      </c>
      <c r="D50" s="30">
        <v>1600</v>
      </c>
    </row>
    <row r="51" spans="1:4" ht="12.75">
      <c r="A51" s="29">
        <v>2</v>
      </c>
      <c r="B51" s="64" t="s">
        <v>36</v>
      </c>
      <c r="C51" s="32">
        <v>0.02890046296296296</v>
      </c>
      <c r="D51" s="30">
        <f>$C$50/C51*$D$50</f>
        <v>1382.1385662795356</v>
      </c>
    </row>
    <row r="52" spans="1:4" ht="12.75">
      <c r="A52" s="29">
        <v>3</v>
      </c>
      <c r="B52" s="64" t="s">
        <v>143</v>
      </c>
      <c r="C52" s="32">
        <v>0.03868055555555555</v>
      </c>
      <c r="D52" s="30">
        <f>$C$50/C52*$D$50</f>
        <v>1032.6750448833036</v>
      </c>
    </row>
    <row r="55" spans="1:4" ht="15.75">
      <c r="A55" s="42" t="s">
        <v>149</v>
      </c>
      <c r="B55" s="68"/>
      <c r="C55" s="55"/>
      <c r="D55" s="44"/>
    </row>
    <row r="56" spans="1:4" ht="12.75">
      <c r="A56" s="29" t="s">
        <v>122</v>
      </c>
      <c r="B56" s="63" t="s">
        <v>123</v>
      </c>
      <c r="C56" s="32" t="s">
        <v>124</v>
      </c>
      <c r="D56" s="30" t="s">
        <v>125</v>
      </c>
    </row>
    <row r="57" spans="1:4" ht="12.75">
      <c r="A57" s="29">
        <v>1</v>
      </c>
      <c r="B57" s="64" t="s">
        <v>163</v>
      </c>
      <c r="C57" s="32">
        <v>0.025879629629629627</v>
      </c>
      <c r="D57" s="30">
        <v>2000</v>
      </c>
    </row>
    <row r="58" spans="1:4" ht="12.75">
      <c r="A58" s="29">
        <v>2</v>
      </c>
      <c r="B58" s="64" t="s">
        <v>148</v>
      </c>
      <c r="C58" s="32">
        <v>0.051805555555555556</v>
      </c>
      <c r="D58" s="30">
        <f>$C$57/C58*$D$57</f>
        <v>999.1063449508488</v>
      </c>
    </row>
    <row r="59" spans="1:4" ht="12.75">
      <c r="A59" s="29">
        <v>3</v>
      </c>
      <c r="B59" s="64" t="s">
        <v>105</v>
      </c>
      <c r="C59" s="32">
        <v>0.06098379629629629</v>
      </c>
      <c r="D59" s="30">
        <f>$C$57/C59*$D$57</f>
        <v>848.7379009299677</v>
      </c>
    </row>
    <row r="60" spans="1:4" ht="12.75">
      <c r="A60" s="29">
        <v>4</v>
      </c>
      <c r="B60" s="64" t="s">
        <v>110</v>
      </c>
      <c r="C60" s="32">
        <v>0.06261574074074074</v>
      </c>
      <c r="D60" s="30">
        <f>$C$57/C60*$D$57</f>
        <v>826.6173752310536</v>
      </c>
    </row>
    <row r="61" spans="1:4" ht="12.75">
      <c r="A61" s="29">
        <v>5</v>
      </c>
      <c r="B61" s="64" t="s">
        <v>164</v>
      </c>
      <c r="C61" s="32">
        <v>0.09357638888888889</v>
      </c>
      <c r="D61" s="30">
        <f>$C$57/C61*$D$57</f>
        <v>553.1230674087817</v>
      </c>
    </row>
    <row r="64" spans="1:4" ht="15.75">
      <c r="A64" s="45" t="s">
        <v>151</v>
      </c>
      <c r="B64" s="69"/>
      <c r="C64" s="56"/>
      <c r="D64" s="47"/>
    </row>
    <row r="65" spans="1:4" ht="12.75">
      <c r="A65" s="29" t="s">
        <v>122</v>
      </c>
      <c r="B65" s="63" t="s">
        <v>123</v>
      </c>
      <c r="C65" s="32" t="s">
        <v>124</v>
      </c>
      <c r="D65" s="30" t="s">
        <v>125</v>
      </c>
    </row>
    <row r="66" spans="1:4" ht="12.75">
      <c r="A66" s="29">
        <v>1</v>
      </c>
      <c r="B66" s="64" t="s">
        <v>16</v>
      </c>
      <c r="C66" s="32">
        <v>0.05005787037037037</v>
      </c>
      <c r="D66" s="30">
        <v>2800</v>
      </c>
    </row>
    <row r="67" spans="1:4" ht="12.75">
      <c r="A67" s="29">
        <v>2</v>
      </c>
      <c r="B67" s="64" t="s">
        <v>99</v>
      </c>
      <c r="C67" s="32">
        <v>0.06262731481481482</v>
      </c>
      <c r="D67" s="30">
        <f>$C$66/C67*$D$66</f>
        <v>2238.033635187581</v>
      </c>
    </row>
    <row r="70" spans="1:4" ht="15.75">
      <c r="A70" s="48" t="s">
        <v>152</v>
      </c>
      <c r="B70" s="70"/>
      <c r="C70" s="57"/>
      <c r="D70" s="50"/>
    </row>
    <row r="71" spans="1:4" ht="12.75">
      <c r="A71" s="29" t="s">
        <v>122</v>
      </c>
      <c r="B71" s="63" t="s">
        <v>123</v>
      </c>
      <c r="C71" s="32" t="s">
        <v>124</v>
      </c>
      <c r="D71" s="30" t="s">
        <v>125</v>
      </c>
    </row>
    <row r="72" spans="1:4" ht="12.75">
      <c r="A72" s="29">
        <v>1</v>
      </c>
      <c r="B72" s="64" t="s">
        <v>101</v>
      </c>
      <c r="C72" s="32">
        <v>0.03525462962962963</v>
      </c>
      <c r="D72" s="30">
        <v>4000</v>
      </c>
    </row>
    <row r="73" spans="1:4" ht="12.75">
      <c r="A73" s="29">
        <v>2</v>
      </c>
      <c r="B73" s="64" t="s">
        <v>32</v>
      </c>
      <c r="C73" s="32">
        <v>0.04247685185185185</v>
      </c>
      <c r="D73" s="30">
        <f aca="true" t="shared" si="3" ref="D73:D80">$C$72/C73*$D$72</f>
        <v>3319.891008174387</v>
      </c>
    </row>
    <row r="74" spans="1:4" ht="12.75">
      <c r="A74" s="29">
        <v>3</v>
      </c>
      <c r="B74" s="64" t="s">
        <v>81</v>
      </c>
      <c r="C74" s="32">
        <v>0.05021990740740741</v>
      </c>
      <c r="D74" s="30">
        <f t="shared" si="3"/>
        <v>2808.0202811707763</v>
      </c>
    </row>
    <row r="75" spans="1:4" ht="12.75">
      <c r="A75" s="29">
        <v>4</v>
      </c>
      <c r="B75" s="64" t="s">
        <v>35</v>
      </c>
      <c r="C75" s="32">
        <v>0.05114583333333333</v>
      </c>
      <c r="D75" s="30">
        <f t="shared" si="3"/>
        <v>2757.1848834577963</v>
      </c>
    </row>
    <row r="76" spans="1:4" ht="12.75">
      <c r="A76" s="29">
        <v>5</v>
      </c>
      <c r="B76" s="64" t="s">
        <v>100</v>
      </c>
      <c r="C76" s="32">
        <v>0.05430555555555555</v>
      </c>
      <c r="D76" s="30">
        <f t="shared" si="3"/>
        <v>2596.760443307758</v>
      </c>
    </row>
    <row r="77" spans="1:4" ht="12.75">
      <c r="A77" s="29">
        <v>6</v>
      </c>
      <c r="B77" s="64" t="s">
        <v>165</v>
      </c>
      <c r="C77" s="32">
        <v>0.058009259259259253</v>
      </c>
      <c r="D77" s="30">
        <f t="shared" si="3"/>
        <v>2430.965682362331</v>
      </c>
    </row>
    <row r="78" spans="1:4" ht="12.75">
      <c r="A78" s="29">
        <v>7</v>
      </c>
      <c r="B78" s="64" t="s">
        <v>76</v>
      </c>
      <c r="C78" s="32">
        <v>0.06421296296296296</v>
      </c>
      <c r="D78" s="30">
        <f t="shared" si="3"/>
        <v>2196.1067051189616</v>
      </c>
    </row>
    <row r="79" spans="1:4" ht="12.75">
      <c r="A79" s="29">
        <v>8</v>
      </c>
      <c r="B79" s="64" t="s">
        <v>95</v>
      </c>
      <c r="C79" s="32">
        <v>0.06798611111111111</v>
      </c>
      <c r="D79" s="30">
        <f t="shared" si="3"/>
        <v>2074.225400068097</v>
      </c>
    </row>
    <row r="80" spans="1:4" ht="12.75">
      <c r="A80" s="29">
        <v>9</v>
      </c>
      <c r="B80" s="64" t="s">
        <v>94</v>
      </c>
      <c r="C80" s="32">
        <v>0.07439814814814814</v>
      </c>
      <c r="D80" s="30">
        <f t="shared" si="3"/>
        <v>1895.457373988799</v>
      </c>
    </row>
  </sheetData>
  <printOptions/>
  <pageMargins left="0.7875" right="0.7875" top="1.025" bottom="1.025" header="0.7875" footer="0.7875"/>
  <pageSetup fitToHeight="1" fitToWidth="1" horizontalDpi="300" verticalDpi="300" orientation="portrait" paperSize="9" scale="68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44"/>
  <sheetViews>
    <sheetView zoomScale="75" zoomScaleNormal="75" workbookViewId="0" topLeftCell="A1">
      <selection activeCell="F20" sqref="F20"/>
    </sheetView>
  </sheetViews>
  <sheetFormatPr defaultColWidth="9.140625" defaultRowHeight="12.75"/>
  <cols>
    <col min="1" max="1" width="11.57421875" style="0" customWidth="1"/>
    <col min="2" max="2" width="17.7109375" style="63" bestFit="1" customWidth="1"/>
    <col min="3" max="3" width="11.57421875" style="0" customWidth="1"/>
    <col min="4" max="4" width="11.57421875" style="27" customWidth="1"/>
    <col min="5" max="16384" width="11.57421875" style="0" customWidth="1"/>
  </cols>
  <sheetData>
    <row r="2" ht="15.75">
      <c r="A2" s="28" t="s">
        <v>121</v>
      </c>
    </row>
    <row r="3" spans="1:4" ht="12.75">
      <c r="A3" s="29" t="s">
        <v>122</v>
      </c>
      <c r="B3" s="63" t="s">
        <v>123</v>
      </c>
      <c r="C3" s="29" t="s">
        <v>124</v>
      </c>
      <c r="D3" s="30" t="s">
        <v>125</v>
      </c>
    </row>
    <row r="4" spans="1:4" ht="12.75">
      <c r="A4" s="29">
        <v>1</v>
      </c>
      <c r="B4" s="63" t="s">
        <v>71</v>
      </c>
      <c r="C4" s="32">
        <v>0.0072106481481481475</v>
      </c>
      <c r="D4" s="30">
        <v>200</v>
      </c>
    </row>
    <row r="5" spans="1:4" ht="12.75">
      <c r="A5" s="29">
        <v>2</v>
      </c>
      <c r="B5" s="63" t="s">
        <v>42</v>
      </c>
      <c r="C5" s="32">
        <v>0.01054398148148148</v>
      </c>
      <c r="D5" s="30">
        <f>$C$4/C5*$D$4</f>
        <v>136.7727771679473</v>
      </c>
    </row>
    <row r="6" spans="1:4" ht="12.75">
      <c r="A6" s="29">
        <v>3</v>
      </c>
      <c r="B6" s="63" t="s">
        <v>29</v>
      </c>
      <c r="C6" s="32">
        <v>0.018368055555555554</v>
      </c>
      <c r="D6" s="30">
        <f>$C$4/C6*$D$4</f>
        <v>78.51291745431632</v>
      </c>
    </row>
    <row r="9" spans="1:4" ht="15.75">
      <c r="A9" s="33" t="s">
        <v>130</v>
      </c>
      <c r="B9" s="65"/>
      <c r="C9" s="34"/>
      <c r="D9" s="35"/>
    </row>
    <row r="10" spans="1:4" ht="12.75">
      <c r="A10" s="29" t="s">
        <v>122</v>
      </c>
      <c r="B10" s="63" t="s">
        <v>123</v>
      </c>
      <c r="C10" s="29" t="s">
        <v>124</v>
      </c>
      <c r="D10" s="30" t="s">
        <v>125</v>
      </c>
    </row>
    <row r="11" spans="1:4" ht="12.75">
      <c r="A11" s="29">
        <v>1</v>
      </c>
      <c r="B11" s="63" t="s">
        <v>159</v>
      </c>
      <c r="C11" s="32">
        <v>0.013854166666666666</v>
      </c>
      <c r="D11" s="30">
        <v>400</v>
      </c>
    </row>
    <row r="12" spans="1:4" ht="12.75">
      <c r="A12" s="29">
        <v>2</v>
      </c>
      <c r="B12" s="63" t="s">
        <v>68</v>
      </c>
      <c r="C12" s="32">
        <v>0.016273148148148148</v>
      </c>
      <c r="D12" s="30">
        <f>$C$11/C12*$D$11</f>
        <v>340.5405405405405</v>
      </c>
    </row>
    <row r="15" spans="1:4" ht="15.75">
      <c r="A15" s="36" t="s">
        <v>142</v>
      </c>
      <c r="B15" s="66"/>
      <c r="C15" s="37"/>
      <c r="D15" s="38"/>
    </row>
    <row r="16" spans="1:4" ht="12.75">
      <c r="A16" s="29" t="s">
        <v>122</v>
      </c>
      <c r="B16" s="63" t="s">
        <v>123</v>
      </c>
      <c r="C16" s="29" t="s">
        <v>124</v>
      </c>
      <c r="D16" s="30" t="s">
        <v>125</v>
      </c>
    </row>
    <row r="17" spans="1:4" ht="12.75">
      <c r="A17" s="29">
        <v>1</v>
      </c>
      <c r="B17" s="63" t="s">
        <v>61</v>
      </c>
      <c r="C17" s="77">
        <v>0.02096064814814815</v>
      </c>
      <c r="D17" s="30">
        <v>800</v>
      </c>
    </row>
    <row r="18" spans="1:4" ht="12.75">
      <c r="A18" s="29">
        <v>2</v>
      </c>
      <c r="B18" s="63" t="s">
        <v>54</v>
      </c>
      <c r="C18" s="32">
        <v>0.02130787037037037</v>
      </c>
      <c r="D18" s="30">
        <f>$C$17/C18*$D$17</f>
        <v>786.9636067354699</v>
      </c>
    </row>
    <row r="19" spans="1:4" ht="12.75">
      <c r="A19" s="29">
        <v>3</v>
      </c>
      <c r="B19" s="63" t="s">
        <v>144</v>
      </c>
      <c r="C19" s="32">
        <v>0.021354166666666664</v>
      </c>
      <c r="D19" s="30">
        <f>$C$17/C19*$D$17</f>
        <v>785.2574525745258</v>
      </c>
    </row>
    <row r="20" spans="1:4" ht="12.75">
      <c r="A20" s="29">
        <v>4</v>
      </c>
      <c r="B20" s="63" t="s">
        <v>62</v>
      </c>
      <c r="C20" s="32">
        <v>0.023634259259259258</v>
      </c>
      <c r="D20" s="30">
        <f>$C$17/C20*$D$17</f>
        <v>709.5004897159648</v>
      </c>
    </row>
    <row r="21" spans="1:4" ht="12.75">
      <c r="A21" s="29">
        <v>5</v>
      </c>
      <c r="B21" s="63" t="s">
        <v>66</v>
      </c>
      <c r="C21" s="32">
        <v>0.02487268518518519</v>
      </c>
      <c r="D21" s="30">
        <f>$C$17/C21*$D$17</f>
        <v>674.1740344346207</v>
      </c>
    </row>
    <row r="24" spans="1:4" ht="15.75">
      <c r="A24" s="39" t="s">
        <v>146</v>
      </c>
      <c r="B24" s="67"/>
      <c r="C24" s="40"/>
      <c r="D24" s="41"/>
    </row>
    <row r="25" spans="1:4" ht="12.75">
      <c r="A25" s="29" t="s">
        <v>122</v>
      </c>
      <c r="B25" s="63" t="s">
        <v>123</v>
      </c>
      <c r="C25" s="29" t="s">
        <v>124</v>
      </c>
      <c r="D25" s="30" t="s">
        <v>125</v>
      </c>
    </row>
    <row r="26" spans="1:4" ht="12.75">
      <c r="A26" s="29">
        <v>1</v>
      </c>
      <c r="B26" s="63" t="s">
        <v>82</v>
      </c>
      <c r="C26" s="32">
        <v>0.024756944444444443</v>
      </c>
      <c r="D26" s="30">
        <v>1600</v>
      </c>
    </row>
    <row r="27" spans="1:4" ht="12.75">
      <c r="A27" s="29">
        <v>2</v>
      </c>
      <c r="B27" s="63" t="s">
        <v>170</v>
      </c>
      <c r="C27" s="32">
        <v>0.026493055555555558</v>
      </c>
      <c r="D27" s="30">
        <f aca="true" t="shared" si="0" ref="D27:D32">$C$26/C27*$D$26</f>
        <v>1495.1507208387939</v>
      </c>
    </row>
    <row r="28" spans="1:4" ht="12.75">
      <c r="A28" s="29">
        <v>3</v>
      </c>
      <c r="B28" s="63" t="s">
        <v>99</v>
      </c>
      <c r="C28" s="77">
        <v>0.027488425925925927</v>
      </c>
      <c r="D28" s="30">
        <f t="shared" si="0"/>
        <v>1441.0105263157893</v>
      </c>
    </row>
    <row r="29" spans="1:4" ht="12.75">
      <c r="A29" s="29">
        <v>4</v>
      </c>
      <c r="B29" s="63" t="s">
        <v>44</v>
      </c>
      <c r="C29" s="32">
        <v>0.03136574074074074</v>
      </c>
      <c r="D29" s="30">
        <f t="shared" si="0"/>
        <v>1262.8782287822876</v>
      </c>
    </row>
    <row r="30" spans="1:4" ht="12.75">
      <c r="A30" s="29">
        <v>5</v>
      </c>
      <c r="B30" s="63" t="s">
        <v>57</v>
      </c>
      <c r="C30" s="32">
        <v>0.034722222222222224</v>
      </c>
      <c r="D30" s="30">
        <f t="shared" si="0"/>
        <v>1140.8</v>
      </c>
    </row>
    <row r="31" spans="1:4" ht="12.75">
      <c r="A31" s="29">
        <v>6</v>
      </c>
      <c r="B31" s="63" t="s">
        <v>162</v>
      </c>
      <c r="C31" s="32">
        <v>0.03498842592592593</v>
      </c>
      <c r="D31" s="30">
        <f t="shared" si="0"/>
        <v>1132.1204101885542</v>
      </c>
    </row>
    <row r="32" spans="1:4" ht="12.75">
      <c r="A32" s="29">
        <v>7</v>
      </c>
      <c r="B32" s="63" t="s">
        <v>18</v>
      </c>
      <c r="C32" s="32">
        <v>0.03571759259259259</v>
      </c>
      <c r="D32" s="30">
        <f t="shared" si="0"/>
        <v>1109.0084251458197</v>
      </c>
    </row>
    <row r="35" spans="1:4" ht="15.75">
      <c r="A35" s="42" t="s">
        <v>149</v>
      </c>
      <c r="B35" s="68"/>
      <c r="C35" s="43"/>
      <c r="D35" s="44"/>
    </row>
    <row r="36" spans="1:4" ht="12.75">
      <c r="A36" s="29" t="s">
        <v>122</v>
      </c>
      <c r="B36" s="63" t="s">
        <v>123</v>
      </c>
      <c r="C36" s="29" t="s">
        <v>124</v>
      </c>
      <c r="D36" s="30" t="s">
        <v>125</v>
      </c>
    </row>
    <row r="37" spans="1:4" ht="12.75">
      <c r="A37" s="29">
        <v>1</v>
      </c>
      <c r="B37" s="63" t="s">
        <v>120</v>
      </c>
      <c r="C37" s="77">
        <v>0.024398148148148145</v>
      </c>
      <c r="D37" s="30">
        <v>2000</v>
      </c>
    </row>
    <row r="38" spans="1:4" ht="12.75">
      <c r="A38" s="29">
        <v>2</v>
      </c>
      <c r="B38" s="63" t="s">
        <v>171</v>
      </c>
      <c r="C38" s="78">
        <v>0.025011574074074075</v>
      </c>
      <c r="D38" s="30">
        <f aca="true" t="shared" si="1" ref="D38:D44">$C$37/C38*$D$37</f>
        <v>1950.9486348912537</v>
      </c>
    </row>
    <row r="39" spans="1:4" ht="12.75">
      <c r="A39" s="29">
        <v>3</v>
      </c>
      <c r="B39" s="63" t="s">
        <v>76</v>
      </c>
      <c r="C39" s="78">
        <v>0.02883101851851852</v>
      </c>
      <c r="D39" s="30">
        <f t="shared" si="1"/>
        <v>1692.4929747089518</v>
      </c>
    </row>
    <row r="40" spans="1:4" ht="12.75">
      <c r="A40" s="29">
        <v>4</v>
      </c>
      <c r="B40" s="63" t="s">
        <v>16</v>
      </c>
      <c r="C40" s="78">
        <v>0.030486111111111113</v>
      </c>
      <c r="D40" s="30">
        <f t="shared" si="1"/>
        <v>1600.6074411541379</v>
      </c>
    </row>
    <row r="41" spans="1:4" ht="12.75">
      <c r="A41" s="29">
        <v>5</v>
      </c>
      <c r="B41" s="63" t="s">
        <v>92</v>
      </c>
      <c r="C41" s="78">
        <v>0.03826388888888889</v>
      </c>
      <c r="D41" s="30">
        <f t="shared" si="1"/>
        <v>1275.257108287961</v>
      </c>
    </row>
    <row r="42" spans="1:4" ht="12.75">
      <c r="A42" s="29">
        <v>6</v>
      </c>
      <c r="B42" s="63" t="s">
        <v>85</v>
      </c>
      <c r="C42" s="78">
        <v>0.0390625</v>
      </c>
      <c r="D42" s="30">
        <f t="shared" si="1"/>
        <v>1249.185185185185</v>
      </c>
    </row>
    <row r="43" spans="1:4" ht="12.75">
      <c r="A43" s="29">
        <v>7</v>
      </c>
      <c r="B43" s="63" t="s">
        <v>81</v>
      </c>
      <c r="C43" s="78">
        <v>0.040358796296296295</v>
      </c>
      <c r="D43" s="30">
        <f t="shared" si="1"/>
        <v>1209.0622311442498</v>
      </c>
    </row>
    <row r="44" spans="1:4" ht="12.75">
      <c r="A44" s="29">
        <v>8</v>
      </c>
      <c r="B44" s="63" t="s">
        <v>105</v>
      </c>
      <c r="C44" s="78">
        <v>0.04809027777777778</v>
      </c>
      <c r="D44" s="30">
        <f t="shared" si="1"/>
        <v>1014.6811070998793</v>
      </c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75"/>
  <sheetViews>
    <sheetView zoomScale="75" zoomScaleNormal="75" workbookViewId="0" topLeftCell="A22">
      <selection activeCell="G75" sqref="G75"/>
    </sheetView>
  </sheetViews>
  <sheetFormatPr defaultColWidth="9.140625" defaultRowHeight="12.75"/>
  <cols>
    <col min="1" max="1" width="11.57421875" style="0" customWidth="1"/>
    <col min="2" max="2" width="21.140625" style="0" customWidth="1"/>
    <col min="3" max="3" width="11.57421875" style="0" customWidth="1"/>
    <col min="4" max="4" width="11.57421875" style="27" customWidth="1"/>
    <col min="5" max="16384" width="11.57421875" style="0" customWidth="1"/>
  </cols>
  <sheetData>
    <row r="2" ht="15.75">
      <c r="A2" s="28" t="s">
        <v>121</v>
      </c>
    </row>
    <row r="3" spans="1:4" ht="12.75">
      <c r="A3" s="29" t="s">
        <v>122</v>
      </c>
      <c r="B3" t="s">
        <v>123</v>
      </c>
      <c r="C3" s="29" t="s">
        <v>124</v>
      </c>
      <c r="D3" s="30" t="s">
        <v>125</v>
      </c>
    </row>
    <row r="4" spans="1:4" ht="12.75">
      <c r="A4" s="29">
        <v>1</v>
      </c>
      <c r="B4" s="79" t="s">
        <v>155</v>
      </c>
      <c r="C4" s="32">
        <v>0.014039351851851851</v>
      </c>
      <c r="D4" s="30">
        <v>200</v>
      </c>
    </row>
    <row r="5" spans="1:4" ht="12.75">
      <c r="A5" s="29">
        <v>2</v>
      </c>
      <c r="B5" s="79" t="s">
        <v>21</v>
      </c>
      <c r="C5" s="32">
        <v>0.014872685185185185</v>
      </c>
      <c r="D5" s="30">
        <f aca="true" t="shared" si="0" ref="D5:D10">$C$4/C5*$D$4</f>
        <v>188.79377431906613</v>
      </c>
    </row>
    <row r="6" spans="1:4" ht="12.75">
      <c r="A6" s="29">
        <v>3</v>
      </c>
      <c r="B6" s="79" t="s">
        <v>158</v>
      </c>
      <c r="C6" s="32">
        <v>0.015740740740740743</v>
      </c>
      <c r="D6" s="30">
        <f t="shared" si="0"/>
        <v>178.38235294117644</v>
      </c>
    </row>
    <row r="7" spans="1:4" ht="12.75">
      <c r="A7" s="29">
        <v>4</v>
      </c>
      <c r="B7" s="79" t="s">
        <v>126</v>
      </c>
      <c r="C7" s="32">
        <v>0.017951388888888888</v>
      </c>
      <c r="D7" s="30">
        <f t="shared" si="0"/>
        <v>156.4152159896841</v>
      </c>
    </row>
    <row r="8" spans="1:4" ht="12.75">
      <c r="A8" s="29">
        <v>5</v>
      </c>
      <c r="B8" s="79" t="s">
        <v>129</v>
      </c>
      <c r="C8" s="32">
        <v>0.021122685185185185</v>
      </c>
      <c r="D8" s="30">
        <f t="shared" si="0"/>
        <v>132.93150684931507</v>
      </c>
    </row>
    <row r="9" spans="1:4" ht="12.75">
      <c r="A9" s="29">
        <v>6</v>
      </c>
      <c r="B9" s="79" t="s">
        <v>29</v>
      </c>
      <c r="C9" s="32">
        <v>0.022233796296296297</v>
      </c>
      <c r="D9" s="30">
        <f t="shared" si="0"/>
        <v>126.2883914627798</v>
      </c>
    </row>
    <row r="10" spans="1:4" ht="12.75">
      <c r="A10" s="29">
        <v>7</v>
      </c>
      <c r="B10" s="79" t="s">
        <v>42</v>
      </c>
      <c r="C10" s="32">
        <v>0.03269675925925926</v>
      </c>
      <c r="D10" s="30">
        <f t="shared" si="0"/>
        <v>85.87610619469027</v>
      </c>
    </row>
    <row r="13" spans="1:4" ht="15.75">
      <c r="A13" s="33" t="s">
        <v>130</v>
      </c>
      <c r="B13" s="34"/>
      <c r="C13" s="34"/>
      <c r="D13" s="35"/>
    </row>
    <row r="14" spans="1:4" ht="12.75">
      <c r="A14" s="29" t="s">
        <v>122</v>
      </c>
      <c r="B14" t="s">
        <v>123</v>
      </c>
      <c r="C14" s="29" t="s">
        <v>124</v>
      </c>
      <c r="D14" s="30" t="s">
        <v>125</v>
      </c>
    </row>
    <row r="15" spans="1:4" ht="12.75">
      <c r="A15" s="29">
        <v>1</v>
      </c>
      <c r="B15" s="79" t="s">
        <v>30</v>
      </c>
      <c r="C15" s="32">
        <v>0.012997685185185183</v>
      </c>
      <c r="D15" s="30">
        <v>400</v>
      </c>
    </row>
    <row r="16" spans="1:4" ht="12.75">
      <c r="A16" s="29">
        <v>2</v>
      </c>
      <c r="B16" s="79" t="s">
        <v>71</v>
      </c>
      <c r="C16" s="32">
        <v>0.014826388888888889</v>
      </c>
      <c r="D16" s="30">
        <f aca="true" t="shared" si="1" ref="D16:D21">$C$15/C16*$D$15</f>
        <v>350.663544106167</v>
      </c>
    </row>
    <row r="17" spans="1:4" ht="12.75">
      <c r="A17" s="29">
        <v>3</v>
      </c>
      <c r="B17" s="79" t="s">
        <v>68</v>
      </c>
      <c r="C17" s="32">
        <v>0.018645833333333334</v>
      </c>
      <c r="D17" s="30">
        <f t="shared" si="1"/>
        <v>278.8330229671011</v>
      </c>
    </row>
    <row r="18" spans="1:4" ht="12.75">
      <c r="A18" s="29">
        <v>4</v>
      </c>
      <c r="B18" s="79" t="s">
        <v>64</v>
      </c>
      <c r="C18" s="32">
        <v>0.019837962962962963</v>
      </c>
      <c r="D18" s="30">
        <f t="shared" si="1"/>
        <v>262.07701283547254</v>
      </c>
    </row>
    <row r="19" spans="1:4" ht="12.75">
      <c r="A19" s="29">
        <v>5</v>
      </c>
      <c r="B19" s="79" t="s">
        <v>136</v>
      </c>
      <c r="C19" s="32">
        <v>0.020671296296296295</v>
      </c>
      <c r="D19" s="30">
        <f t="shared" si="1"/>
        <v>251.51175811870098</v>
      </c>
    </row>
    <row r="20" spans="1:4" ht="12.75">
      <c r="A20" s="29">
        <v>6</v>
      </c>
      <c r="B20" s="79" t="s">
        <v>172</v>
      </c>
      <c r="C20" s="32">
        <v>0.02533564814814815</v>
      </c>
      <c r="D20" s="30">
        <f t="shared" si="1"/>
        <v>205.20785746916394</v>
      </c>
    </row>
    <row r="21" spans="1:4" ht="12.75">
      <c r="A21" s="29">
        <v>7</v>
      </c>
      <c r="B21" s="79" t="s">
        <v>173</v>
      </c>
      <c r="C21" s="32">
        <v>0.06229166666666667</v>
      </c>
      <c r="D21" s="30">
        <f t="shared" si="1"/>
        <v>83.46339650687476</v>
      </c>
    </row>
    <row r="24" spans="1:4" ht="15.75">
      <c r="A24" s="36" t="s">
        <v>142</v>
      </c>
      <c r="B24" s="37"/>
      <c r="C24" s="37"/>
      <c r="D24" s="38"/>
    </row>
    <row r="25" spans="1:4" ht="12.75">
      <c r="A25" s="29" t="s">
        <v>122</v>
      </c>
      <c r="B25" t="s">
        <v>123</v>
      </c>
      <c r="C25" s="29" t="s">
        <v>124</v>
      </c>
      <c r="D25" s="30" t="s">
        <v>125</v>
      </c>
    </row>
    <row r="26" spans="1:4" ht="12.75">
      <c r="A26" s="29">
        <v>1</v>
      </c>
      <c r="B26" s="79" t="s">
        <v>63</v>
      </c>
      <c r="C26" s="32">
        <v>0.020752314814814814</v>
      </c>
      <c r="D26" s="30">
        <v>800</v>
      </c>
    </row>
    <row r="27" spans="1:4" ht="12.75">
      <c r="A27" s="29">
        <v>2</v>
      </c>
      <c r="B27" s="79" t="s">
        <v>18</v>
      </c>
      <c r="C27" s="32">
        <v>0.03300925925925926</v>
      </c>
      <c r="D27" s="30">
        <f aca="true" t="shared" si="2" ref="D27:D33">$C$26/C27*$D$26</f>
        <v>502.945301542777</v>
      </c>
    </row>
    <row r="28" spans="1:4" ht="12.75">
      <c r="A28" s="29">
        <v>3</v>
      </c>
      <c r="B28" s="79" t="s">
        <v>49</v>
      </c>
      <c r="C28" s="32">
        <v>0.03849537037037037</v>
      </c>
      <c r="D28" s="30">
        <f t="shared" si="2"/>
        <v>431.26879134095014</v>
      </c>
    </row>
    <row r="29" spans="1:4" ht="12.75">
      <c r="A29" s="29">
        <v>4</v>
      </c>
      <c r="B29" s="79" t="s">
        <v>145</v>
      </c>
      <c r="C29" s="32">
        <v>0.03986111111111111</v>
      </c>
      <c r="D29" s="30">
        <f t="shared" si="2"/>
        <v>416.4924506387921</v>
      </c>
    </row>
    <row r="30" spans="1:4" ht="12.75">
      <c r="A30" s="29">
        <v>5</v>
      </c>
      <c r="B30" s="79" t="s">
        <v>50</v>
      </c>
      <c r="C30" s="32">
        <v>0.04505787037037037</v>
      </c>
      <c r="D30" s="30">
        <f t="shared" si="2"/>
        <v>368.4562034420755</v>
      </c>
    </row>
    <row r="31" spans="1:4" ht="12.75">
      <c r="A31" s="29">
        <v>6</v>
      </c>
      <c r="B31" s="79" t="s">
        <v>66</v>
      </c>
      <c r="C31" s="32">
        <v>0.04708333333333333</v>
      </c>
      <c r="D31" s="30">
        <f t="shared" si="2"/>
        <v>352.60570304818094</v>
      </c>
    </row>
    <row r="32" spans="1:4" ht="12.75">
      <c r="A32" s="29">
        <v>7</v>
      </c>
      <c r="B32" s="79" t="s">
        <v>174</v>
      </c>
      <c r="C32" s="32">
        <v>0.05835648148148148</v>
      </c>
      <c r="D32" s="30">
        <f t="shared" si="2"/>
        <v>284.4902816342721</v>
      </c>
    </row>
    <row r="33" spans="1:4" ht="12.75">
      <c r="A33" s="29">
        <v>8</v>
      </c>
      <c r="B33" s="79" t="s">
        <v>47</v>
      </c>
      <c r="C33" s="32">
        <v>0.06466435185185186</v>
      </c>
      <c r="D33" s="30">
        <f t="shared" si="2"/>
        <v>256.73885806336136</v>
      </c>
    </row>
    <row r="36" spans="1:4" ht="15.75">
      <c r="A36" s="39" t="s">
        <v>146</v>
      </c>
      <c r="B36" s="40"/>
      <c r="C36" s="40"/>
      <c r="D36" s="41"/>
    </row>
    <row r="37" spans="1:4" ht="12.75">
      <c r="A37" s="29" t="s">
        <v>122</v>
      </c>
      <c r="B37" t="s">
        <v>123</v>
      </c>
      <c r="C37" s="29" t="s">
        <v>124</v>
      </c>
      <c r="D37" s="30" t="s">
        <v>125</v>
      </c>
    </row>
    <row r="38" spans="1:4" ht="12.75">
      <c r="A38" s="29">
        <v>1</v>
      </c>
      <c r="B38" s="79" t="s">
        <v>96</v>
      </c>
      <c r="C38" s="32">
        <v>0.02291666666666667</v>
      </c>
      <c r="D38" s="30">
        <v>1600</v>
      </c>
    </row>
    <row r="39" spans="1:4" ht="12.75">
      <c r="A39" s="29">
        <v>2</v>
      </c>
      <c r="B39" s="79" t="s">
        <v>46</v>
      </c>
      <c r="C39" s="32">
        <v>0.03026620370370371</v>
      </c>
      <c r="D39" s="30">
        <f>$C$38/C39*$D$38</f>
        <v>1211.472275334608</v>
      </c>
    </row>
    <row r="40" spans="1:4" ht="12.75">
      <c r="A40" s="29">
        <v>3</v>
      </c>
      <c r="B40" s="79" t="s">
        <v>62</v>
      </c>
      <c r="C40" s="32">
        <v>0.030601851851851852</v>
      </c>
      <c r="D40" s="30">
        <f>$C$38/C40*$D$38</f>
        <v>1198.1845688350984</v>
      </c>
    </row>
    <row r="41" spans="1:4" ht="12.75">
      <c r="A41" s="29">
        <v>4</v>
      </c>
      <c r="B41" s="79" t="s">
        <v>36</v>
      </c>
      <c r="C41" s="32">
        <v>0.052974537037037035</v>
      </c>
      <c r="D41" s="30">
        <f>$C$38/C41*$D$38</f>
        <v>692.1564343456414</v>
      </c>
    </row>
    <row r="42" spans="1:4" ht="12.75">
      <c r="A42" s="29">
        <v>5</v>
      </c>
      <c r="B42" s="79" t="s">
        <v>175</v>
      </c>
      <c r="C42" s="32">
        <v>0.07054398148148149</v>
      </c>
      <c r="D42" s="30">
        <f>$C$38/C42*$D$38</f>
        <v>519.7703035274816</v>
      </c>
    </row>
    <row r="43" spans="1:4" ht="12.75">
      <c r="A43" s="29">
        <v>6</v>
      </c>
      <c r="B43" s="79" t="s">
        <v>88</v>
      </c>
      <c r="C43" s="32">
        <v>0.09069444444444445</v>
      </c>
      <c r="D43" s="30">
        <f>$C$38/C43*$D$38</f>
        <v>404.28790199081163</v>
      </c>
    </row>
    <row r="46" spans="1:4" ht="15.75">
      <c r="A46" s="42" t="s">
        <v>149</v>
      </c>
      <c r="B46" s="43"/>
      <c r="C46" s="43"/>
      <c r="D46" s="44"/>
    </row>
    <row r="47" spans="1:4" ht="12.75">
      <c r="A47" s="29" t="s">
        <v>122</v>
      </c>
      <c r="B47" t="s">
        <v>123</v>
      </c>
      <c r="C47" s="29" t="s">
        <v>124</v>
      </c>
      <c r="D47" s="30" t="s">
        <v>125</v>
      </c>
    </row>
    <row r="48" spans="1:4" ht="12.75">
      <c r="A48" s="29">
        <v>1</v>
      </c>
      <c r="B48" s="79" t="s">
        <v>111</v>
      </c>
      <c r="C48" s="32">
        <v>0.041041666666666664</v>
      </c>
      <c r="D48" s="30">
        <v>2000</v>
      </c>
    </row>
    <row r="49" spans="1:4" ht="12.75">
      <c r="A49" s="29">
        <v>2</v>
      </c>
      <c r="B49" s="79" t="s">
        <v>44</v>
      </c>
      <c r="C49" s="32">
        <v>0.0421875</v>
      </c>
      <c r="D49" s="30">
        <f>$C$48/C49*$D$48</f>
        <v>1945.6790123456785</v>
      </c>
    </row>
    <row r="50" spans="1:4" ht="12.75">
      <c r="A50" s="29">
        <v>3</v>
      </c>
      <c r="B50" s="79" t="s">
        <v>82</v>
      </c>
      <c r="C50" s="32">
        <v>0.04342592592592592</v>
      </c>
      <c r="D50" s="30">
        <f>$C$48/C50*$D$48</f>
        <v>1890.1918976545842</v>
      </c>
    </row>
    <row r="51" spans="1:4" ht="12.75">
      <c r="A51" s="29">
        <v>4</v>
      </c>
      <c r="B51" s="79" t="s">
        <v>164</v>
      </c>
      <c r="C51" s="32">
        <v>0.0709375</v>
      </c>
      <c r="D51" s="30">
        <f>$C$48/C51*$D$48</f>
        <v>1157.1218795888399</v>
      </c>
    </row>
    <row r="52" spans="1:4" ht="12.75">
      <c r="A52" s="29">
        <v>5</v>
      </c>
      <c r="B52" s="79" t="s">
        <v>89</v>
      </c>
      <c r="C52" s="32">
        <v>0.08685185185185185</v>
      </c>
      <c r="D52" s="30">
        <f>$C$48/C52*$D$48</f>
        <v>945.0959488272921</v>
      </c>
    </row>
    <row r="55" spans="1:4" ht="15.75">
      <c r="A55" s="45" t="s">
        <v>151</v>
      </c>
      <c r="B55" s="46"/>
      <c r="C55" s="46"/>
      <c r="D55" s="47"/>
    </row>
    <row r="56" spans="1:4" ht="12.75">
      <c r="A56" s="29" t="s">
        <v>122</v>
      </c>
      <c r="B56" t="s">
        <v>123</v>
      </c>
      <c r="C56" s="29" t="s">
        <v>124</v>
      </c>
      <c r="D56" s="30" t="s">
        <v>125</v>
      </c>
    </row>
    <row r="57" spans="1:4" ht="12.75">
      <c r="A57" s="29">
        <v>1</v>
      </c>
      <c r="B57" s="79" t="s">
        <v>55</v>
      </c>
      <c r="C57" s="32">
        <v>0.04494212962962963</v>
      </c>
      <c r="D57" s="30">
        <v>2800</v>
      </c>
    </row>
    <row r="58" spans="1:4" ht="12.75">
      <c r="A58" s="29">
        <v>2</v>
      </c>
      <c r="B58" s="79" t="s">
        <v>74</v>
      </c>
      <c r="C58" s="32">
        <v>0.04560185185185186</v>
      </c>
      <c r="D58" s="30">
        <f>$C$57/C58*$D$57</f>
        <v>2759.4923857868016</v>
      </c>
    </row>
    <row r="59" spans="1:4" ht="12.75">
      <c r="A59" s="29">
        <v>3</v>
      </c>
      <c r="B59" s="79" t="s">
        <v>92</v>
      </c>
      <c r="C59" s="32">
        <v>0.0484375</v>
      </c>
      <c r="D59" s="30">
        <f>$C$57/C59*$D$57</f>
        <v>2597.9450418160095</v>
      </c>
    </row>
    <row r="60" spans="1:4" ht="12.75">
      <c r="A60" s="29">
        <v>4</v>
      </c>
      <c r="B60" s="79" t="s">
        <v>176</v>
      </c>
      <c r="C60" s="32">
        <v>0.055</v>
      </c>
      <c r="D60" s="30">
        <f>$C$57/C60*$D$57</f>
        <v>2287.962962962963</v>
      </c>
    </row>
    <row r="61" spans="1:4" ht="12.75">
      <c r="A61" s="29">
        <v>5</v>
      </c>
      <c r="B61" s="79" t="s">
        <v>177</v>
      </c>
      <c r="C61" s="77">
        <v>0.09033564814814815</v>
      </c>
      <c r="D61" s="30">
        <f>$C$57/C61*$D$57</f>
        <v>1393.0044843049327</v>
      </c>
    </row>
    <row r="64" spans="1:4" ht="15.75">
      <c r="A64" s="48" t="s">
        <v>152</v>
      </c>
      <c r="B64" s="49"/>
      <c r="C64" s="49"/>
      <c r="D64" s="50"/>
    </row>
    <row r="65" spans="1:4" ht="12.75">
      <c r="A65" s="29" t="s">
        <v>122</v>
      </c>
      <c r="B65" t="s">
        <v>123</v>
      </c>
      <c r="C65" s="29" t="s">
        <v>124</v>
      </c>
      <c r="D65" s="30" t="s">
        <v>125</v>
      </c>
    </row>
    <row r="66" spans="1:4" ht="12.75">
      <c r="A66" s="29">
        <v>1</v>
      </c>
      <c r="B66" s="79" t="s">
        <v>32</v>
      </c>
      <c r="C66" s="32">
        <v>0.046342592592592595</v>
      </c>
      <c r="D66" s="30">
        <v>4000</v>
      </c>
    </row>
    <row r="67" spans="1:4" ht="12.75">
      <c r="A67" s="29">
        <v>2</v>
      </c>
      <c r="B67" s="79" t="s">
        <v>93</v>
      </c>
      <c r="C67" s="32">
        <v>0.04988425925925926</v>
      </c>
      <c r="D67" s="30">
        <f>$C$66/C67*$D$66</f>
        <v>3716.0092807424594</v>
      </c>
    </row>
    <row r="68" spans="1:4" ht="12.75">
      <c r="A68" s="29">
        <v>3</v>
      </c>
      <c r="B68" s="79" t="s">
        <v>95</v>
      </c>
      <c r="C68" s="32">
        <v>0.0571875</v>
      </c>
      <c r="D68" s="30">
        <f>$C$66/C68*$D$66</f>
        <v>3241.4490993725967</v>
      </c>
    </row>
    <row r="69" spans="1:4" ht="12.75">
      <c r="A69" s="29">
        <v>4</v>
      </c>
      <c r="B69" s="79" t="s">
        <v>81</v>
      </c>
      <c r="C69" s="32">
        <v>0.05824074074074074</v>
      </c>
      <c r="D69" s="30">
        <f>$C$66/C69*$D$66</f>
        <v>3182.829888712242</v>
      </c>
    </row>
    <row r="70" spans="1:4" ht="12.75">
      <c r="A70" s="29">
        <v>5</v>
      </c>
      <c r="B70" s="79" t="s">
        <v>94</v>
      </c>
      <c r="C70" s="32">
        <v>0.06429398148148148</v>
      </c>
      <c r="D70" s="30">
        <f>$C$66/C70*$D$66</f>
        <v>2883.1683168316836</v>
      </c>
    </row>
    <row r="71" spans="1:4" ht="12.75">
      <c r="A71" s="29"/>
      <c r="B71" s="31"/>
      <c r="C71" s="29"/>
      <c r="D71" s="30"/>
    </row>
    <row r="72" spans="1:4" ht="12.75">
      <c r="A72" s="29"/>
      <c r="B72" s="31"/>
      <c r="C72" s="29"/>
      <c r="D72" s="30"/>
    </row>
    <row r="73" spans="1:4" ht="12.75">
      <c r="A73" s="29"/>
      <c r="B73" s="31"/>
      <c r="C73" s="29"/>
      <c r="D73" s="30"/>
    </row>
    <row r="74" spans="1:4" ht="12.75">
      <c r="A74" s="29"/>
      <c r="B74" s="31"/>
      <c r="C74" s="29"/>
      <c r="D74" s="30"/>
    </row>
    <row r="75" spans="1:4" ht="12.75">
      <c r="A75" s="29"/>
      <c r="B75" s="31"/>
      <c r="C75" s="29"/>
      <c r="D75" s="30"/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5"/>
  <sheetViews>
    <sheetView zoomScale="75" zoomScaleNormal="75" workbookViewId="0" topLeftCell="A1">
      <selection activeCell="A31" sqref="A31:A34"/>
    </sheetView>
  </sheetViews>
  <sheetFormatPr defaultColWidth="9.140625" defaultRowHeight="12.75"/>
  <cols>
    <col min="1" max="1" width="11.57421875" style="0" customWidth="1"/>
    <col min="2" max="2" width="18.00390625" style="0" bestFit="1" customWidth="1"/>
    <col min="3" max="3" width="11.57421875" style="0" customWidth="1"/>
    <col min="4" max="4" width="11.57421875" style="27" customWidth="1"/>
    <col min="5" max="16384" width="11.57421875" style="0" customWidth="1"/>
  </cols>
  <sheetData>
    <row r="2" ht="15.75">
      <c r="A2" s="28" t="s">
        <v>121</v>
      </c>
    </row>
    <row r="3" spans="1:4" ht="12.75">
      <c r="A3" s="29" t="s">
        <v>122</v>
      </c>
      <c r="B3" t="s">
        <v>123</v>
      </c>
      <c r="C3" s="29" t="s">
        <v>124</v>
      </c>
      <c r="D3" s="30" t="s">
        <v>125</v>
      </c>
    </row>
    <row r="4" spans="1:4" ht="12.75">
      <c r="A4" s="29">
        <v>1</v>
      </c>
      <c r="B4" s="79" t="s">
        <v>23</v>
      </c>
      <c r="C4" s="77">
        <v>0.007199074074074074</v>
      </c>
      <c r="D4" s="30">
        <v>200</v>
      </c>
    </row>
    <row r="5" spans="1:4" ht="12.75">
      <c r="A5" s="29">
        <v>2</v>
      </c>
      <c r="B5" s="79" t="s">
        <v>129</v>
      </c>
      <c r="C5" s="78">
        <v>0.007222222222222223</v>
      </c>
      <c r="D5" s="30">
        <f aca="true" t="shared" si="0" ref="D5:D17">$C$4/C5*$D$4</f>
        <v>199.35897435897434</v>
      </c>
    </row>
    <row r="6" spans="1:4" ht="12.75">
      <c r="A6" s="29">
        <v>3</v>
      </c>
      <c r="B6" s="79" t="s">
        <v>181</v>
      </c>
      <c r="C6" s="78">
        <v>0.0078009259259259256</v>
      </c>
      <c r="D6" s="30">
        <f t="shared" si="0"/>
        <v>184.56973293768547</v>
      </c>
    </row>
    <row r="7" spans="1:4" ht="12.75">
      <c r="A7" s="29">
        <v>4</v>
      </c>
      <c r="B7" s="79" t="s">
        <v>182</v>
      </c>
      <c r="C7" s="78">
        <v>0.0078009259259259256</v>
      </c>
      <c r="D7" s="30">
        <f t="shared" si="0"/>
        <v>184.56973293768547</v>
      </c>
    </row>
    <row r="8" spans="1:4" ht="12.75">
      <c r="A8" s="29">
        <v>5</v>
      </c>
      <c r="B8" s="79" t="s">
        <v>156</v>
      </c>
      <c r="C8" s="78">
        <v>0.008622685185185185</v>
      </c>
      <c r="D8" s="30">
        <f t="shared" si="0"/>
        <v>166.9798657718121</v>
      </c>
    </row>
    <row r="9" spans="1:4" ht="12.75">
      <c r="A9" s="29">
        <v>6</v>
      </c>
      <c r="B9" s="79" t="s">
        <v>183</v>
      </c>
      <c r="C9" s="78">
        <v>0.00866898148148148</v>
      </c>
      <c r="D9" s="30">
        <f t="shared" si="0"/>
        <v>166.08811748998667</v>
      </c>
    </row>
    <row r="10" spans="1:4" ht="12.75">
      <c r="A10" s="29">
        <v>7</v>
      </c>
      <c r="B10" s="79" t="s">
        <v>184</v>
      </c>
      <c r="C10" s="78">
        <v>0.009293981481481481</v>
      </c>
      <c r="D10" s="30">
        <f t="shared" si="0"/>
        <v>154.91905354919052</v>
      </c>
    </row>
    <row r="11" spans="1:4" ht="12.75">
      <c r="A11" s="29">
        <v>8</v>
      </c>
      <c r="B11" s="79" t="s">
        <v>185</v>
      </c>
      <c r="C11" s="78">
        <v>0.009375</v>
      </c>
      <c r="D11" s="30">
        <f t="shared" si="0"/>
        <v>153.58024691358025</v>
      </c>
    </row>
    <row r="12" spans="1:4" ht="12.75">
      <c r="A12" s="29">
        <v>9</v>
      </c>
      <c r="B12" s="79" t="s">
        <v>21</v>
      </c>
      <c r="C12" s="78">
        <v>0.011307870370370371</v>
      </c>
      <c r="D12" s="30">
        <f t="shared" si="0"/>
        <v>127.32855680655067</v>
      </c>
    </row>
    <row r="13" spans="1:4" ht="12.75">
      <c r="A13" s="29">
        <v>10</v>
      </c>
      <c r="B13" s="79" t="s">
        <v>51</v>
      </c>
      <c r="C13" s="78">
        <v>0.01207175925925926</v>
      </c>
      <c r="D13" s="30">
        <f t="shared" si="0"/>
        <v>119.27133269415148</v>
      </c>
    </row>
    <row r="14" spans="1:4" ht="12.75">
      <c r="A14" s="29">
        <v>11</v>
      </c>
      <c r="B14" s="79" t="s">
        <v>67</v>
      </c>
      <c r="C14" s="78">
        <v>0.014780092592592595</v>
      </c>
      <c r="D14" s="30">
        <f t="shared" si="0"/>
        <v>97.41581832419732</v>
      </c>
    </row>
    <row r="15" spans="1:4" ht="12.75">
      <c r="A15" s="29">
        <v>12</v>
      </c>
      <c r="B15" s="79" t="s">
        <v>186</v>
      </c>
      <c r="C15" s="78">
        <v>0.024201388888888887</v>
      </c>
      <c r="D15" s="30">
        <f t="shared" si="0"/>
        <v>59.49306551889049</v>
      </c>
    </row>
    <row r="16" spans="1:4" ht="12.75">
      <c r="A16" s="29">
        <v>13</v>
      </c>
      <c r="B16" s="79" t="s">
        <v>187</v>
      </c>
      <c r="C16" s="78">
        <v>0.03674768518518518</v>
      </c>
      <c r="D16" s="30">
        <f t="shared" si="0"/>
        <v>39.181102362204726</v>
      </c>
    </row>
    <row r="17" spans="1:4" ht="12.75">
      <c r="A17" s="29">
        <v>14</v>
      </c>
      <c r="B17" s="79" t="s">
        <v>188</v>
      </c>
      <c r="C17" s="78">
        <v>0.03674768518518518</v>
      </c>
      <c r="D17" s="30">
        <f t="shared" si="0"/>
        <v>39.181102362204726</v>
      </c>
    </row>
    <row r="20" spans="1:4" ht="15.75">
      <c r="A20" s="33" t="s">
        <v>130</v>
      </c>
      <c r="B20" s="34"/>
      <c r="C20" s="34"/>
      <c r="D20" s="35"/>
    </row>
    <row r="21" spans="1:4" ht="12.75">
      <c r="A21" s="29" t="s">
        <v>122</v>
      </c>
      <c r="B21" t="s">
        <v>123</v>
      </c>
      <c r="C21" s="29" t="s">
        <v>124</v>
      </c>
      <c r="D21" s="30" t="s">
        <v>125</v>
      </c>
    </row>
    <row r="22" spans="1:4" ht="12.75">
      <c r="A22" s="29">
        <v>1</v>
      </c>
      <c r="B22" s="79" t="s">
        <v>189</v>
      </c>
      <c r="C22" s="32">
        <v>0.01734953703703704</v>
      </c>
      <c r="D22" s="30">
        <v>400</v>
      </c>
    </row>
    <row r="23" spans="1:4" ht="12.75">
      <c r="A23" s="29">
        <v>2</v>
      </c>
      <c r="B23" s="79" t="s">
        <v>190</v>
      </c>
      <c r="C23" s="32">
        <v>0.018449074074074073</v>
      </c>
      <c r="D23" s="30">
        <f aca="true" t="shared" si="1" ref="D23:D34">$C$22/C23*$D$22</f>
        <v>376.16060225846934</v>
      </c>
    </row>
    <row r="24" spans="1:4" ht="12.75">
      <c r="A24" s="29">
        <v>3</v>
      </c>
      <c r="B24" s="79" t="s">
        <v>191</v>
      </c>
      <c r="C24" s="32">
        <v>0.018530092592592595</v>
      </c>
      <c r="D24" s="30">
        <f t="shared" si="1"/>
        <v>374.51592754528417</v>
      </c>
    </row>
    <row r="25" spans="1:4" ht="12.75">
      <c r="A25" s="29">
        <v>4</v>
      </c>
      <c r="B25" s="79" t="s">
        <v>40</v>
      </c>
      <c r="C25" s="32">
        <v>0.018877314814814816</v>
      </c>
      <c r="D25" s="30">
        <f t="shared" si="1"/>
        <v>367.6272225628449</v>
      </c>
    </row>
    <row r="26" spans="1:4" ht="12.75">
      <c r="A26" s="29">
        <v>5</v>
      </c>
      <c r="B26" s="79" t="s">
        <v>183</v>
      </c>
      <c r="C26" s="32">
        <v>0.019953703703703706</v>
      </c>
      <c r="D26" s="30">
        <f t="shared" si="1"/>
        <v>347.79582366589324</v>
      </c>
    </row>
    <row r="27" spans="1:4" ht="12.75">
      <c r="A27" s="29">
        <v>6</v>
      </c>
      <c r="B27" s="79" t="s">
        <v>71</v>
      </c>
      <c r="C27" s="32">
        <v>0.021064814814814814</v>
      </c>
      <c r="D27" s="30">
        <f t="shared" si="1"/>
        <v>329.4505494505495</v>
      </c>
    </row>
    <row r="28" spans="1:4" ht="12.75">
      <c r="A28" s="29">
        <v>7</v>
      </c>
      <c r="B28" s="79" t="s">
        <v>192</v>
      </c>
      <c r="C28" s="32">
        <v>0.0215625</v>
      </c>
      <c r="D28" s="30">
        <f t="shared" si="1"/>
        <v>321.8464841653248</v>
      </c>
    </row>
    <row r="29" spans="1:4" ht="12.75">
      <c r="A29" s="29">
        <v>8</v>
      </c>
      <c r="B29" s="79" t="s">
        <v>193</v>
      </c>
      <c r="C29" s="32">
        <v>0.0215625</v>
      </c>
      <c r="D29" s="30">
        <f t="shared" si="1"/>
        <v>321.8464841653248</v>
      </c>
    </row>
    <row r="30" spans="1:4" ht="12.75">
      <c r="A30" s="29">
        <v>9</v>
      </c>
      <c r="B30" s="79" t="s">
        <v>184</v>
      </c>
      <c r="C30" s="32">
        <v>0.02631944444444444</v>
      </c>
      <c r="D30" s="30">
        <f t="shared" si="1"/>
        <v>263.67634124890066</v>
      </c>
    </row>
    <row r="31" spans="1:4" ht="12.75">
      <c r="A31" s="29">
        <v>10</v>
      </c>
      <c r="B31" s="79" t="s">
        <v>157</v>
      </c>
      <c r="C31" s="32">
        <v>0.027546296296296294</v>
      </c>
      <c r="D31" s="30">
        <f t="shared" si="1"/>
        <v>251.93277310924373</v>
      </c>
    </row>
    <row r="32" spans="1:4" ht="12.75">
      <c r="A32" s="29">
        <v>11</v>
      </c>
      <c r="B32" s="79" t="s">
        <v>160</v>
      </c>
      <c r="C32" s="32">
        <v>0.02774305555555556</v>
      </c>
      <c r="D32" s="30">
        <f t="shared" si="1"/>
        <v>250.14601585314975</v>
      </c>
    </row>
    <row r="33" spans="1:4" ht="12.75">
      <c r="A33" s="29">
        <v>12</v>
      </c>
      <c r="B33" s="79" t="s">
        <v>194</v>
      </c>
      <c r="C33" s="32">
        <v>0.03581018518518519</v>
      </c>
      <c r="D33" s="30">
        <f t="shared" si="1"/>
        <v>193.79444085326438</v>
      </c>
    </row>
    <row r="34" spans="1:4" ht="12.75">
      <c r="A34" s="29">
        <v>13</v>
      </c>
      <c r="B34" s="79" t="s">
        <v>53</v>
      </c>
      <c r="C34" s="32">
        <v>0.03662037037037037</v>
      </c>
      <c r="D34" s="30">
        <f t="shared" si="1"/>
        <v>189.50695322376737</v>
      </c>
    </row>
    <row r="37" spans="1:4" ht="15.75">
      <c r="A37" s="36" t="s">
        <v>142</v>
      </c>
      <c r="B37" s="37"/>
      <c r="C37" s="37"/>
      <c r="D37" s="38"/>
    </row>
    <row r="38" spans="1:4" ht="12.75">
      <c r="A38" s="29" t="s">
        <v>122</v>
      </c>
      <c r="B38" t="s">
        <v>123</v>
      </c>
      <c r="C38" s="29" t="s">
        <v>124</v>
      </c>
      <c r="D38" s="30" t="s">
        <v>125</v>
      </c>
    </row>
    <row r="39" spans="1:4" ht="12.75">
      <c r="A39" s="29">
        <v>1</v>
      </c>
      <c r="B39" s="79" t="s">
        <v>195</v>
      </c>
      <c r="C39" s="32">
        <v>0.02829861111111111</v>
      </c>
      <c r="D39" s="30">
        <v>800</v>
      </c>
    </row>
    <row r="40" spans="1:4" ht="12.75">
      <c r="A40" s="29">
        <v>2</v>
      </c>
      <c r="B40" s="79" t="s">
        <v>196</v>
      </c>
      <c r="C40" s="32">
        <v>0.0290162037037037</v>
      </c>
      <c r="D40" s="30">
        <f aca="true" t="shared" si="2" ref="D40:D50">$C$39/C40*$D$39</f>
        <v>780.2153968887117</v>
      </c>
    </row>
    <row r="41" spans="1:4" ht="12.75">
      <c r="A41" s="29">
        <v>3</v>
      </c>
      <c r="B41" s="79" t="s">
        <v>49</v>
      </c>
      <c r="C41" s="32">
        <v>0.03181712962962963</v>
      </c>
      <c r="D41" s="30">
        <f t="shared" si="2"/>
        <v>711.5314659876318</v>
      </c>
    </row>
    <row r="42" spans="1:4" ht="12.75">
      <c r="A42" s="29">
        <v>4</v>
      </c>
      <c r="B42" s="79" t="s">
        <v>159</v>
      </c>
      <c r="C42" s="32">
        <v>0.03185185185185185</v>
      </c>
      <c r="D42" s="30">
        <f t="shared" si="2"/>
        <v>710.7558139534883</v>
      </c>
    </row>
    <row r="43" spans="1:4" ht="12.75">
      <c r="A43" s="29">
        <v>5</v>
      </c>
      <c r="B43" s="79" t="s">
        <v>54</v>
      </c>
      <c r="C43" s="32">
        <v>0.033587962962962965</v>
      </c>
      <c r="D43" s="30">
        <f t="shared" si="2"/>
        <v>674.0179186767746</v>
      </c>
    </row>
    <row r="44" spans="1:4" ht="12.75">
      <c r="A44" s="29">
        <v>6</v>
      </c>
      <c r="B44" s="79" t="s">
        <v>50</v>
      </c>
      <c r="C44" s="32">
        <v>0.03436342592592593</v>
      </c>
      <c r="D44" s="30">
        <f t="shared" si="2"/>
        <v>658.8076793533176</v>
      </c>
    </row>
    <row r="45" spans="1:4" ht="12.75">
      <c r="A45" s="29">
        <v>7</v>
      </c>
      <c r="B45" s="79" t="s">
        <v>197</v>
      </c>
      <c r="C45" s="32">
        <v>0.03532407407407407</v>
      </c>
      <c r="D45" s="30">
        <f t="shared" si="2"/>
        <v>640.8912188728702</v>
      </c>
    </row>
    <row r="46" spans="1:4" ht="12.75">
      <c r="A46" s="29">
        <v>8</v>
      </c>
      <c r="B46" s="79" t="s">
        <v>198</v>
      </c>
      <c r="C46" s="77">
        <v>0.03607638888888889</v>
      </c>
      <c r="D46" s="30">
        <f t="shared" si="2"/>
        <v>627.5264677574592</v>
      </c>
    </row>
    <row r="47" spans="1:4" ht="12.75">
      <c r="A47" s="29">
        <v>9</v>
      </c>
      <c r="B47" s="79" t="s">
        <v>144</v>
      </c>
      <c r="C47" s="32">
        <v>0.038483796296296294</v>
      </c>
      <c r="D47" s="30">
        <f t="shared" si="2"/>
        <v>588.2706766917294</v>
      </c>
    </row>
    <row r="48" spans="1:4" ht="12.75">
      <c r="A48" s="29">
        <v>10</v>
      </c>
      <c r="B48" s="79" t="s">
        <v>135</v>
      </c>
      <c r="C48" s="32">
        <v>0.03917824074074074</v>
      </c>
      <c r="D48" s="30">
        <f t="shared" si="2"/>
        <v>577.8434268833087</v>
      </c>
    </row>
    <row r="49" spans="1:4" ht="12.75">
      <c r="A49" s="29">
        <v>11</v>
      </c>
      <c r="B49" s="79" t="s">
        <v>199</v>
      </c>
      <c r="C49" s="32">
        <v>0.039247685185185184</v>
      </c>
      <c r="D49" s="30">
        <f t="shared" si="2"/>
        <v>576.8209967561191</v>
      </c>
    </row>
    <row r="50" spans="1:4" ht="12.75">
      <c r="A50" s="29">
        <v>12</v>
      </c>
      <c r="B50" s="79" t="s">
        <v>200</v>
      </c>
      <c r="C50" s="32">
        <v>0.054884259259259265</v>
      </c>
      <c r="D50" s="30">
        <f t="shared" si="2"/>
        <v>412.4841838886545</v>
      </c>
    </row>
    <row r="53" spans="1:4" ht="15.75">
      <c r="A53" s="39" t="s">
        <v>146</v>
      </c>
      <c r="B53" s="40"/>
      <c r="C53" s="40"/>
      <c r="D53" s="41"/>
    </row>
    <row r="54" spans="1:4" ht="12.75">
      <c r="A54" s="29" t="s">
        <v>122</v>
      </c>
      <c r="B54" t="s">
        <v>123</v>
      </c>
      <c r="C54" s="29" t="s">
        <v>124</v>
      </c>
      <c r="D54" s="30" t="s">
        <v>125</v>
      </c>
    </row>
    <row r="55" spans="1:4" ht="12.75">
      <c r="A55" s="29">
        <v>1</v>
      </c>
      <c r="B55" s="79" t="s">
        <v>63</v>
      </c>
      <c r="C55" s="32">
        <v>0.029236111111111112</v>
      </c>
      <c r="D55" s="30">
        <v>1600</v>
      </c>
    </row>
    <row r="56" spans="1:4" ht="12.75">
      <c r="A56" s="29">
        <v>2</v>
      </c>
      <c r="B56" s="79" t="s">
        <v>47</v>
      </c>
      <c r="C56" s="32">
        <v>0.03311342592592593</v>
      </c>
      <c r="D56" s="30">
        <f aca="true" t="shared" si="3" ref="D56:D65">$C$55/C56*$D$55</f>
        <v>1412.652918559944</v>
      </c>
    </row>
    <row r="57" spans="1:4" ht="12.75">
      <c r="A57" s="29">
        <v>3</v>
      </c>
      <c r="B57" s="79" t="s">
        <v>62</v>
      </c>
      <c r="C57" s="32">
        <v>0.03364583333333333</v>
      </c>
      <c r="D57" s="30">
        <f t="shared" si="3"/>
        <v>1390.2992776057793</v>
      </c>
    </row>
    <row r="58" spans="1:4" ht="12.75">
      <c r="A58" s="29">
        <v>4</v>
      </c>
      <c r="B58" s="79" t="s">
        <v>18</v>
      </c>
      <c r="C58" s="32">
        <v>0.03505787037037037</v>
      </c>
      <c r="D58" s="30">
        <f t="shared" si="3"/>
        <v>1334.3017497523936</v>
      </c>
    </row>
    <row r="59" spans="1:4" ht="12.75">
      <c r="A59" s="29">
        <v>5</v>
      </c>
      <c r="B59" s="79" t="s">
        <v>179</v>
      </c>
      <c r="C59" s="77">
        <v>0.03813657407407407</v>
      </c>
      <c r="D59" s="30">
        <f t="shared" si="3"/>
        <v>1226.5857359635813</v>
      </c>
    </row>
    <row r="60" spans="1:4" ht="12.75">
      <c r="A60" s="29">
        <v>6</v>
      </c>
      <c r="B60" s="79" t="s">
        <v>110</v>
      </c>
      <c r="C60" s="32">
        <v>0.03928240740740741</v>
      </c>
      <c r="D60" s="30">
        <f t="shared" si="3"/>
        <v>1190.8073070123746</v>
      </c>
    </row>
    <row r="61" spans="1:4" ht="12.75">
      <c r="A61" s="29">
        <v>7</v>
      </c>
      <c r="B61" s="79" t="s">
        <v>180</v>
      </c>
      <c r="C61" s="32">
        <v>0.041701388888888885</v>
      </c>
      <c r="D61" s="30">
        <f t="shared" si="3"/>
        <v>1121.7318900915905</v>
      </c>
    </row>
    <row r="62" spans="1:4" ht="12.75">
      <c r="A62" s="29">
        <v>8</v>
      </c>
      <c r="B62" s="79" t="s">
        <v>89</v>
      </c>
      <c r="C62" s="77">
        <v>0.04598379629629629</v>
      </c>
      <c r="D62" s="30">
        <f t="shared" si="3"/>
        <v>1017.2665492071484</v>
      </c>
    </row>
    <row r="63" spans="1:4" ht="12.75">
      <c r="A63" s="29">
        <v>9</v>
      </c>
      <c r="B63" s="79" t="s">
        <v>36</v>
      </c>
      <c r="C63" s="32">
        <v>0.049664351851851855</v>
      </c>
      <c r="D63" s="30">
        <f t="shared" si="3"/>
        <v>941.878350034957</v>
      </c>
    </row>
    <row r="64" spans="1:4" ht="12.75">
      <c r="A64" s="29">
        <v>10</v>
      </c>
      <c r="B64" s="79" t="s">
        <v>88</v>
      </c>
      <c r="C64" s="32">
        <v>0.059340277777777777</v>
      </c>
      <c r="D64" s="30">
        <f t="shared" si="3"/>
        <v>788.2972498537157</v>
      </c>
    </row>
    <row r="65" spans="1:4" ht="12.75">
      <c r="A65" s="29">
        <v>11</v>
      </c>
      <c r="B65" s="79" t="s">
        <v>69</v>
      </c>
      <c r="C65" s="32">
        <v>0.06060185185185185</v>
      </c>
      <c r="D65" s="30">
        <f t="shared" si="3"/>
        <v>771.886936592819</v>
      </c>
    </row>
    <row r="68" spans="1:4" ht="15.75">
      <c r="A68" s="42" t="s">
        <v>149</v>
      </c>
      <c r="B68" s="43"/>
      <c r="C68" s="43"/>
      <c r="D68" s="44"/>
    </row>
    <row r="69" spans="1:4" ht="12.75">
      <c r="A69" s="29" t="s">
        <v>122</v>
      </c>
      <c r="B69" t="s">
        <v>123</v>
      </c>
      <c r="C69" s="29" t="s">
        <v>124</v>
      </c>
      <c r="D69" s="30" t="s">
        <v>125</v>
      </c>
    </row>
    <row r="70" spans="1:4" ht="12.75">
      <c r="A70" s="29">
        <v>1</v>
      </c>
      <c r="B70" s="79" t="s">
        <v>171</v>
      </c>
      <c r="C70" s="32">
        <v>0.02697916666666667</v>
      </c>
      <c r="D70" s="30">
        <v>2000</v>
      </c>
    </row>
    <row r="71" spans="1:4" ht="12.75">
      <c r="A71" s="29">
        <v>2</v>
      </c>
      <c r="B71" s="79" t="s">
        <v>74</v>
      </c>
      <c r="C71" s="32">
        <v>0.027349537037037037</v>
      </c>
      <c r="D71" s="30">
        <f aca="true" t="shared" si="4" ref="D71:D85">$C$70/C71*$D$70</f>
        <v>1972.9157850190438</v>
      </c>
    </row>
    <row r="72" spans="1:4" ht="12.75">
      <c r="A72" s="29">
        <v>3</v>
      </c>
      <c r="B72" s="79" t="s">
        <v>33</v>
      </c>
      <c r="C72" s="32">
        <v>0.029386574074074075</v>
      </c>
      <c r="D72" s="30">
        <f t="shared" si="4"/>
        <v>1836.1559669161088</v>
      </c>
    </row>
    <row r="73" spans="1:4" ht="12.75">
      <c r="A73" s="29">
        <v>4</v>
      </c>
      <c r="B73" s="79" t="s">
        <v>93</v>
      </c>
      <c r="C73" s="32">
        <v>0.03040509259259259</v>
      </c>
      <c r="D73" s="30">
        <f t="shared" si="4"/>
        <v>1774.647887323944</v>
      </c>
    </row>
    <row r="74" spans="1:4" ht="12.75">
      <c r="A74" s="29">
        <v>5</v>
      </c>
      <c r="B74" s="79" t="s">
        <v>55</v>
      </c>
      <c r="C74" s="32">
        <v>0.031030092592592592</v>
      </c>
      <c r="D74" s="30">
        <f t="shared" si="4"/>
        <v>1738.903394255875</v>
      </c>
    </row>
    <row r="75" spans="1:4" ht="12.75">
      <c r="A75" s="29">
        <v>6</v>
      </c>
      <c r="B75" s="79" t="s">
        <v>82</v>
      </c>
      <c r="C75" s="32">
        <v>0.03349537037037037</v>
      </c>
      <c r="D75" s="30">
        <f t="shared" si="4"/>
        <v>1610.919143054596</v>
      </c>
    </row>
    <row r="76" spans="1:4" ht="12.75">
      <c r="A76" s="29">
        <v>7</v>
      </c>
      <c r="B76" s="79" t="s">
        <v>103</v>
      </c>
      <c r="C76" s="32">
        <v>0.03361111111111111</v>
      </c>
      <c r="D76" s="30">
        <f t="shared" si="4"/>
        <v>1605.3719008264463</v>
      </c>
    </row>
    <row r="77" spans="1:4" ht="12.75">
      <c r="A77" s="29">
        <v>8</v>
      </c>
      <c r="B77" s="79" t="s">
        <v>76</v>
      </c>
      <c r="C77" s="32">
        <v>0.036597222222222225</v>
      </c>
      <c r="D77" s="30">
        <f t="shared" si="4"/>
        <v>1474.3833017077798</v>
      </c>
    </row>
    <row r="78" spans="1:4" ht="12.75">
      <c r="A78" s="29">
        <v>9</v>
      </c>
      <c r="B78" s="79" t="s">
        <v>16</v>
      </c>
      <c r="C78" s="32">
        <v>0.03712962962962963</v>
      </c>
      <c r="D78" s="30">
        <f t="shared" si="4"/>
        <v>1453.2418952618455</v>
      </c>
    </row>
    <row r="79" spans="1:4" ht="12.75">
      <c r="A79" s="29">
        <v>10</v>
      </c>
      <c r="B79" s="79" t="s">
        <v>80</v>
      </c>
      <c r="C79" s="32">
        <v>0.04141203703703704</v>
      </c>
      <c r="D79" s="30">
        <f t="shared" si="4"/>
        <v>1302.9625489100056</v>
      </c>
    </row>
    <row r="80" spans="1:4" ht="12.75">
      <c r="A80" s="29">
        <v>11</v>
      </c>
      <c r="B80" s="79" t="s">
        <v>105</v>
      </c>
      <c r="C80" s="32">
        <v>0.04322916666666667</v>
      </c>
      <c r="D80" s="30">
        <f t="shared" si="4"/>
        <v>1248.1927710843372</v>
      </c>
    </row>
    <row r="81" spans="1:4" ht="12.75">
      <c r="A81" s="29">
        <v>12</v>
      </c>
      <c r="B81" s="79" t="s">
        <v>81</v>
      </c>
      <c r="C81" s="32">
        <v>0.04337962962962963</v>
      </c>
      <c r="D81" s="30">
        <f t="shared" si="4"/>
        <v>1243.863393810032</v>
      </c>
    </row>
    <row r="82" spans="1:4" ht="12.75">
      <c r="A82" s="29">
        <v>13</v>
      </c>
      <c r="B82" s="79" t="s">
        <v>99</v>
      </c>
      <c r="C82" s="32">
        <v>0.045370370370370366</v>
      </c>
      <c r="D82" s="30">
        <f t="shared" si="4"/>
        <v>1189.2857142857144</v>
      </c>
    </row>
    <row r="83" spans="1:4" ht="12.75">
      <c r="A83" s="29">
        <v>14</v>
      </c>
      <c r="B83" s="79" t="s">
        <v>148</v>
      </c>
      <c r="C83" s="77">
        <v>0.04793981481481482</v>
      </c>
      <c r="D83" s="30">
        <f t="shared" si="4"/>
        <v>1125.5432158377596</v>
      </c>
    </row>
    <row r="84" spans="1:4" ht="12.75">
      <c r="A84" s="29">
        <v>15</v>
      </c>
      <c r="B84" s="79" t="s">
        <v>112</v>
      </c>
      <c r="C84" s="77">
        <v>0.049479166666666664</v>
      </c>
      <c r="D84" s="30">
        <f t="shared" si="4"/>
        <v>1090.5263157894738</v>
      </c>
    </row>
    <row r="85" spans="1:4" ht="12.75">
      <c r="A85" s="29">
        <v>16</v>
      </c>
      <c r="B85" s="79" t="s">
        <v>44</v>
      </c>
      <c r="C85" s="77">
        <v>0.054421296296296294</v>
      </c>
      <c r="D85" s="30">
        <f t="shared" si="4"/>
        <v>991.4929817099107</v>
      </c>
    </row>
  </sheetData>
  <printOptions/>
  <pageMargins left="0.7875" right="0.7875" top="1.025" bottom="1.025" header="0.7875" footer="0.7875"/>
  <pageSetup fitToHeight="1" fitToWidth="1" horizontalDpi="300" verticalDpi="300" orientation="portrait" paperSize="9" scale="65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91"/>
  <sheetViews>
    <sheetView zoomScale="75" zoomScaleNormal="75" workbookViewId="0" topLeftCell="A7">
      <selection activeCell="B29" sqref="B29:B30"/>
    </sheetView>
  </sheetViews>
  <sheetFormatPr defaultColWidth="9.140625" defaultRowHeight="12.75"/>
  <cols>
    <col min="1" max="1" width="11.57421875" style="0" customWidth="1"/>
    <col min="2" max="2" width="16.7109375" style="63" bestFit="1" customWidth="1"/>
    <col min="3" max="3" width="11.57421875" style="0" customWidth="1"/>
    <col min="4" max="4" width="11.57421875" style="27" customWidth="1"/>
    <col min="5" max="16384" width="11.57421875" style="0" customWidth="1"/>
  </cols>
  <sheetData>
    <row r="2" ht="15.75">
      <c r="A2" s="28" t="s">
        <v>121</v>
      </c>
    </row>
    <row r="3" spans="1:4" ht="12.75">
      <c r="A3" s="29" t="s">
        <v>122</v>
      </c>
      <c r="B3" s="63" t="s">
        <v>123</v>
      </c>
      <c r="C3" s="29" t="s">
        <v>124</v>
      </c>
      <c r="D3" s="30" t="s">
        <v>125</v>
      </c>
    </row>
    <row r="4" spans="1:4" ht="12.75">
      <c r="A4" s="29">
        <v>1</v>
      </c>
      <c r="B4" s="63" t="s">
        <v>205</v>
      </c>
      <c r="C4" s="32">
        <v>0.010347222222222223</v>
      </c>
      <c r="D4" s="30">
        <v>200</v>
      </c>
    </row>
    <row r="5" spans="1:4" ht="12.75">
      <c r="A5" s="29">
        <v>2</v>
      </c>
      <c r="B5" s="63" t="s">
        <v>129</v>
      </c>
      <c r="C5" s="32">
        <v>0.011435185185185185</v>
      </c>
      <c r="D5" s="30">
        <f>$C$4/C5*$D$4</f>
        <v>180.97165991902835</v>
      </c>
    </row>
    <row r="6" spans="1:4" ht="12.75">
      <c r="A6" s="29">
        <v>3</v>
      </c>
      <c r="B6" s="63" t="s">
        <v>193</v>
      </c>
      <c r="C6" s="32">
        <v>0.012152777777777778</v>
      </c>
      <c r="D6" s="30">
        <f>$C$4/C6*$D$4</f>
        <v>170.28571428571428</v>
      </c>
    </row>
    <row r="7" spans="1:4" ht="12.75">
      <c r="A7" s="29">
        <v>4</v>
      </c>
      <c r="B7" s="63" t="s">
        <v>51</v>
      </c>
      <c r="C7" s="32">
        <v>0.013287037037037036</v>
      </c>
      <c r="D7" s="30">
        <f>$C$4/C7*$D$4</f>
        <v>155.74912891986062</v>
      </c>
    </row>
    <row r="8" spans="1:4" ht="12.75">
      <c r="A8" s="29">
        <v>5</v>
      </c>
      <c r="B8" s="63" t="s">
        <v>23</v>
      </c>
      <c r="C8" s="32">
        <v>0.014583333333333332</v>
      </c>
      <c r="D8" s="30">
        <f>$C$4/C8*$D$4</f>
        <v>141.90476190476193</v>
      </c>
    </row>
    <row r="9" spans="1:4" ht="12.75">
      <c r="A9" s="29">
        <v>6</v>
      </c>
      <c r="B9" s="63" t="s">
        <v>206</v>
      </c>
      <c r="C9" s="32">
        <v>0.0344212962962963</v>
      </c>
      <c r="D9" s="30">
        <f>$C$4/C9*$D$4</f>
        <v>60.121049092131805</v>
      </c>
    </row>
    <row r="12" spans="1:4" ht="15.75">
      <c r="A12" s="33" t="s">
        <v>130</v>
      </c>
      <c r="B12" s="65"/>
      <c r="C12" s="34"/>
      <c r="D12" s="35"/>
    </row>
    <row r="13" spans="1:4" ht="12.75">
      <c r="A13" s="29" t="s">
        <v>122</v>
      </c>
      <c r="B13" s="63" t="s">
        <v>123</v>
      </c>
      <c r="C13" s="29" t="s">
        <v>124</v>
      </c>
      <c r="D13" s="30" t="s">
        <v>125</v>
      </c>
    </row>
    <row r="14" spans="1:4" ht="12.75">
      <c r="A14" s="29">
        <v>1</v>
      </c>
      <c r="B14" s="63" t="s">
        <v>71</v>
      </c>
      <c r="C14" s="32">
        <v>0.01778935185185185</v>
      </c>
      <c r="D14" s="30">
        <v>400</v>
      </c>
    </row>
    <row r="15" spans="1:4" ht="12.75">
      <c r="A15" s="29">
        <v>2</v>
      </c>
      <c r="B15" s="63" t="s">
        <v>181</v>
      </c>
      <c r="C15" s="77">
        <v>0.018194444444444444</v>
      </c>
      <c r="D15" s="30">
        <f aca="true" t="shared" si="0" ref="D15:D31">$C$14/C15*$D$14</f>
        <v>391.09414758269725</v>
      </c>
    </row>
    <row r="16" spans="1:4" ht="12.75">
      <c r="A16" s="29">
        <v>3</v>
      </c>
      <c r="B16" s="63" t="s">
        <v>136</v>
      </c>
      <c r="C16" s="32">
        <v>0.018703703703703705</v>
      </c>
      <c r="D16" s="30">
        <f t="shared" si="0"/>
        <v>380.4455445544554</v>
      </c>
    </row>
    <row r="17" spans="1:4" ht="12.75">
      <c r="A17" s="29">
        <v>4</v>
      </c>
      <c r="B17" s="63" t="s">
        <v>207</v>
      </c>
      <c r="C17" s="32">
        <v>0.019247685185185184</v>
      </c>
      <c r="D17" s="30">
        <f t="shared" si="0"/>
        <v>369.69332531569455</v>
      </c>
    </row>
    <row r="18" spans="1:4" ht="12.75">
      <c r="A18" s="29">
        <v>5</v>
      </c>
      <c r="B18" s="63" t="s">
        <v>41</v>
      </c>
      <c r="C18" s="32">
        <v>0.019375</v>
      </c>
      <c r="D18" s="30">
        <f t="shared" si="0"/>
        <v>367.2640382317802</v>
      </c>
    </row>
    <row r="19" spans="1:4" ht="12.75">
      <c r="A19" s="29">
        <v>6</v>
      </c>
      <c r="B19" s="63" t="s">
        <v>192</v>
      </c>
      <c r="C19" s="32">
        <v>0.02017361111111111</v>
      </c>
      <c r="D19" s="30">
        <f t="shared" si="0"/>
        <v>352.7251864601262</v>
      </c>
    </row>
    <row r="20" spans="1:4" ht="12.75">
      <c r="A20" s="29">
        <v>7</v>
      </c>
      <c r="B20" s="63" t="s">
        <v>30</v>
      </c>
      <c r="C20" s="32">
        <v>0.02039351851851852</v>
      </c>
      <c r="D20" s="30">
        <f t="shared" si="0"/>
        <v>348.9216799091941</v>
      </c>
    </row>
    <row r="21" spans="1:4" ht="12.75">
      <c r="A21" s="29">
        <v>8</v>
      </c>
      <c r="B21" s="63" t="s">
        <v>60</v>
      </c>
      <c r="C21" s="32">
        <v>0.021203703703703707</v>
      </c>
      <c r="D21" s="30">
        <f t="shared" si="0"/>
        <v>335.58951965065495</v>
      </c>
    </row>
    <row r="22" spans="1:4" ht="12.75">
      <c r="A22" s="29">
        <v>9</v>
      </c>
      <c r="B22" s="63" t="s">
        <v>53</v>
      </c>
      <c r="C22" s="32">
        <v>0.021550925925925928</v>
      </c>
      <c r="D22" s="30">
        <f t="shared" si="0"/>
        <v>330.18259935553164</v>
      </c>
    </row>
    <row r="23" spans="1:4" ht="12.75">
      <c r="A23" s="29">
        <v>10</v>
      </c>
      <c r="B23" s="63" t="s">
        <v>191</v>
      </c>
      <c r="C23" s="77">
        <v>0.021944444444444447</v>
      </c>
      <c r="D23" s="30">
        <f t="shared" si="0"/>
        <v>324.2616033755274</v>
      </c>
    </row>
    <row r="24" spans="1:4" ht="12.75">
      <c r="A24" s="29">
        <v>11</v>
      </c>
      <c r="B24" s="63" t="s">
        <v>189</v>
      </c>
      <c r="C24" s="77">
        <v>0.022083333333333333</v>
      </c>
      <c r="D24" s="30">
        <f t="shared" si="0"/>
        <v>322.22222222222223</v>
      </c>
    </row>
    <row r="25" spans="1:4" ht="12.75">
      <c r="A25" s="29">
        <v>12</v>
      </c>
      <c r="B25" s="63" t="s">
        <v>131</v>
      </c>
      <c r="C25" s="77">
        <v>0.022199074074074076</v>
      </c>
      <c r="D25" s="30">
        <f t="shared" si="0"/>
        <v>320.5422314911366</v>
      </c>
    </row>
    <row r="26" spans="1:4" ht="12.75">
      <c r="A26" s="29">
        <v>13</v>
      </c>
      <c r="B26" s="63" t="s">
        <v>68</v>
      </c>
      <c r="C26" s="77">
        <v>0.02244212962962963</v>
      </c>
      <c r="D26" s="30">
        <f t="shared" si="0"/>
        <v>317.0706549767921</v>
      </c>
    </row>
    <row r="27" spans="1:4" ht="12.75">
      <c r="A27" s="29">
        <v>14</v>
      </c>
      <c r="B27" s="63" t="s">
        <v>194</v>
      </c>
      <c r="C27" s="77">
        <v>0.0225</v>
      </c>
      <c r="D27" s="30">
        <f t="shared" si="0"/>
        <v>316.2551440329218</v>
      </c>
    </row>
    <row r="28" spans="1:4" ht="12.75">
      <c r="A28" s="29">
        <v>15</v>
      </c>
      <c r="B28" s="63" t="s">
        <v>137</v>
      </c>
      <c r="C28" s="77">
        <v>0.026030092592592594</v>
      </c>
      <c r="D28" s="30">
        <f t="shared" si="0"/>
        <v>273.3659404179635</v>
      </c>
    </row>
    <row r="29" spans="1:4" ht="12.75">
      <c r="A29" s="29">
        <v>16</v>
      </c>
      <c r="B29" s="63" t="s">
        <v>178</v>
      </c>
      <c r="C29" s="77">
        <v>0.034386574074074076</v>
      </c>
      <c r="D29" s="30">
        <f t="shared" si="0"/>
        <v>206.9336923594749</v>
      </c>
    </row>
    <row r="30" spans="1:4" ht="12.75">
      <c r="A30" s="29">
        <v>17</v>
      </c>
      <c r="B30" s="63" t="s">
        <v>160</v>
      </c>
      <c r="C30" s="77">
        <v>0.034386574074074076</v>
      </c>
      <c r="D30" s="30">
        <f t="shared" si="0"/>
        <v>206.9336923594749</v>
      </c>
    </row>
    <row r="31" spans="1:4" ht="12.75">
      <c r="A31" s="29">
        <v>18</v>
      </c>
      <c r="B31" s="63" t="s">
        <v>208</v>
      </c>
      <c r="C31" s="77">
        <v>0.03800925925925926</v>
      </c>
      <c r="D31" s="30">
        <f t="shared" si="0"/>
        <v>187.21071863580997</v>
      </c>
    </row>
    <row r="34" spans="1:4" ht="15.75">
      <c r="A34" s="36" t="s">
        <v>142</v>
      </c>
      <c r="B34" s="66"/>
      <c r="C34" s="37"/>
      <c r="D34" s="38"/>
    </row>
    <row r="35" spans="1:4" ht="12.75">
      <c r="A35" s="29" t="s">
        <v>122</v>
      </c>
      <c r="B35" s="63" t="s">
        <v>123</v>
      </c>
      <c r="C35" s="29" t="s">
        <v>124</v>
      </c>
      <c r="D35" s="30" t="s">
        <v>125</v>
      </c>
    </row>
    <row r="36" spans="1:4" ht="12.75">
      <c r="A36" s="29">
        <v>1</v>
      </c>
      <c r="B36" s="63" t="s">
        <v>47</v>
      </c>
      <c r="C36" s="32">
        <v>0.019756944444444445</v>
      </c>
      <c r="D36" s="30">
        <v>800</v>
      </c>
    </row>
    <row r="37" spans="1:4" ht="12.75">
      <c r="A37" s="29">
        <v>2</v>
      </c>
      <c r="B37" s="63" t="s">
        <v>57</v>
      </c>
      <c r="C37" s="32">
        <v>0.020428240740740743</v>
      </c>
      <c r="D37" s="30">
        <f aca="true" t="shared" si="1" ref="D37:D55">$C$36/C37*$D$36</f>
        <v>773.7110481586401</v>
      </c>
    </row>
    <row r="38" spans="1:4" ht="12.75">
      <c r="A38" s="29">
        <v>3</v>
      </c>
      <c r="B38" s="63" t="s">
        <v>145</v>
      </c>
      <c r="C38" s="32">
        <v>0.023229166666666665</v>
      </c>
      <c r="D38" s="30">
        <f t="shared" si="1"/>
        <v>680.4185351270553</v>
      </c>
    </row>
    <row r="39" spans="1:4" ht="12.75">
      <c r="A39" s="29">
        <v>4</v>
      </c>
      <c r="B39" s="63" t="s">
        <v>209</v>
      </c>
      <c r="C39" s="32">
        <v>0.023761574074074074</v>
      </c>
      <c r="D39" s="30">
        <f t="shared" si="1"/>
        <v>665.1729176814417</v>
      </c>
    </row>
    <row r="40" spans="1:4" ht="12.75">
      <c r="A40" s="29">
        <v>5</v>
      </c>
      <c r="B40" s="63" t="s">
        <v>144</v>
      </c>
      <c r="C40" s="32">
        <v>0.025057870370370373</v>
      </c>
      <c r="D40" s="30">
        <f t="shared" si="1"/>
        <v>630.7621247113163</v>
      </c>
    </row>
    <row r="41" spans="1:4" ht="12.75">
      <c r="A41" s="29">
        <v>6</v>
      </c>
      <c r="B41" s="63" t="s">
        <v>18</v>
      </c>
      <c r="C41" s="32">
        <v>0.025185185185185185</v>
      </c>
      <c r="D41" s="30">
        <f t="shared" si="1"/>
        <v>627.5735294117646</v>
      </c>
    </row>
    <row r="42" spans="1:4" ht="12.75">
      <c r="A42" s="29">
        <v>7</v>
      </c>
      <c r="B42" s="63" t="s">
        <v>210</v>
      </c>
      <c r="C42" s="32">
        <v>0.025405092592592594</v>
      </c>
      <c r="D42" s="30">
        <f t="shared" si="1"/>
        <v>622.1412300683371</v>
      </c>
    </row>
    <row r="43" spans="1:4" ht="12.75">
      <c r="A43" s="29">
        <v>8</v>
      </c>
      <c r="B43" s="63" t="s">
        <v>61</v>
      </c>
      <c r="C43" s="32">
        <v>0.02630787037037037</v>
      </c>
      <c r="D43" s="30">
        <f t="shared" si="1"/>
        <v>600.7919049714035</v>
      </c>
    </row>
    <row r="44" spans="1:4" ht="12.75">
      <c r="A44" s="29">
        <v>9</v>
      </c>
      <c r="B44" s="63" t="s">
        <v>49</v>
      </c>
      <c r="C44" s="32">
        <v>0.027060185185185187</v>
      </c>
      <c r="D44" s="30">
        <f t="shared" si="1"/>
        <v>584.0889649272882</v>
      </c>
    </row>
    <row r="45" spans="1:4" ht="12.75">
      <c r="A45" s="29">
        <v>10</v>
      </c>
      <c r="B45" s="63" t="s">
        <v>159</v>
      </c>
      <c r="C45" s="32">
        <v>0.027476851851851853</v>
      </c>
      <c r="D45" s="30">
        <f t="shared" si="1"/>
        <v>575.2316764953664</v>
      </c>
    </row>
    <row r="46" spans="1:4" ht="12.75">
      <c r="A46" s="29">
        <v>11</v>
      </c>
      <c r="B46" s="63" t="s">
        <v>138</v>
      </c>
      <c r="C46" s="32">
        <v>0.028067129629629626</v>
      </c>
      <c r="D46" s="30">
        <f t="shared" si="1"/>
        <v>563.1340206185567</v>
      </c>
    </row>
    <row r="47" spans="1:4" ht="12.75">
      <c r="A47" s="29">
        <v>12</v>
      </c>
      <c r="B47" s="63" t="s">
        <v>133</v>
      </c>
      <c r="C47" s="32">
        <v>0.02854166666666667</v>
      </c>
      <c r="D47" s="30">
        <f t="shared" si="1"/>
        <v>553.7712895377128</v>
      </c>
    </row>
    <row r="48" spans="1:4" ht="12.75">
      <c r="A48" s="29">
        <v>13</v>
      </c>
      <c r="B48" s="63" t="s">
        <v>31</v>
      </c>
      <c r="C48" s="32">
        <v>0.028993055555555553</v>
      </c>
      <c r="D48" s="30">
        <f t="shared" si="1"/>
        <v>545.1497005988025</v>
      </c>
    </row>
    <row r="49" spans="1:4" ht="12.75">
      <c r="A49" s="29">
        <v>14</v>
      </c>
      <c r="B49" s="63" t="s">
        <v>162</v>
      </c>
      <c r="C49" s="32">
        <v>0.03197916666666666</v>
      </c>
      <c r="D49" s="30">
        <f t="shared" si="1"/>
        <v>494.2453854505972</v>
      </c>
    </row>
    <row r="50" spans="1:4" ht="12.75">
      <c r="A50" s="29">
        <v>15</v>
      </c>
      <c r="B50" s="63" t="s">
        <v>135</v>
      </c>
      <c r="C50" s="32">
        <v>0.03197916666666666</v>
      </c>
      <c r="D50" s="30">
        <f t="shared" si="1"/>
        <v>494.2453854505972</v>
      </c>
    </row>
    <row r="51" spans="1:4" ht="12.75">
      <c r="A51" s="29">
        <v>16</v>
      </c>
      <c r="B51" s="63" t="s">
        <v>158</v>
      </c>
      <c r="C51" s="32">
        <v>0.048032407407407406</v>
      </c>
      <c r="D51" s="30">
        <f t="shared" si="1"/>
        <v>329.06024096385545</v>
      </c>
    </row>
    <row r="52" spans="1:4" ht="12.75">
      <c r="A52" s="29">
        <v>17</v>
      </c>
      <c r="B52" s="63" t="s">
        <v>174</v>
      </c>
      <c r="C52" s="32">
        <v>0.059548611111111115</v>
      </c>
      <c r="D52" s="30">
        <f t="shared" si="1"/>
        <v>265.4227405247813</v>
      </c>
    </row>
    <row r="53" spans="1:4" ht="12.75">
      <c r="A53" s="29">
        <v>18</v>
      </c>
      <c r="B53" s="63" t="s">
        <v>211</v>
      </c>
      <c r="C53" s="32">
        <v>0.06657407407407408</v>
      </c>
      <c r="D53" s="30">
        <f t="shared" si="1"/>
        <v>237.41307371349097</v>
      </c>
    </row>
    <row r="54" spans="1:4" ht="12.75">
      <c r="A54" s="29">
        <v>19</v>
      </c>
      <c r="B54" s="63" t="s">
        <v>212</v>
      </c>
      <c r="C54" s="32">
        <v>0.06672453703703704</v>
      </c>
      <c r="D54" s="30">
        <f t="shared" si="1"/>
        <v>236.87771032090197</v>
      </c>
    </row>
    <row r="55" spans="1:4" ht="12.75">
      <c r="A55" s="29">
        <v>20</v>
      </c>
      <c r="B55" s="63" t="s">
        <v>173</v>
      </c>
      <c r="C55" s="32">
        <v>0.066875</v>
      </c>
      <c r="D55" s="30">
        <f t="shared" si="1"/>
        <v>236.34475597092418</v>
      </c>
    </row>
    <row r="58" spans="1:4" ht="15.75">
      <c r="A58" s="39" t="s">
        <v>146</v>
      </c>
      <c r="B58" s="67"/>
      <c r="C58" s="40"/>
      <c r="D58" s="41"/>
    </row>
    <row r="59" spans="1:4" ht="12.75">
      <c r="A59" s="29" t="s">
        <v>122</v>
      </c>
      <c r="B59" s="63" t="s">
        <v>123</v>
      </c>
      <c r="C59" s="29" t="s">
        <v>124</v>
      </c>
      <c r="D59" s="30" t="s">
        <v>125</v>
      </c>
    </row>
    <row r="60" spans="1:4" ht="12.75">
      <c r="A60" s="29">
        <v>1</v>
      </c>
      <c r="B60" s="63" t="s">
        <v>96</v>
      </c>
      <c r="C60" s="32">
        <v>0.02542824074074074</v>
      </c>
      <c r="D60" s="30">
        <v>1600</v>
      </c>
    </row>
    <row r="61" spans="1:4" ht="12.75">
      <c r="A61" s="29">
        <v>2</v>
      </c>
      <c r="B61" s="63" t="s">
        <v>63</v>
      </c>
      <c r="C61" s="32">
        <v>0.028506944444444442</v>
      </c>
      <c r="D61" s="30">
        <f aca="true" t="shared" si="2" ref="D61:D67">$C$60/C61*$D$60</f>
        <v>1427.202598457166</v>
      </c>
    </row>
    <row r="62" spans="1:4" ht="12.75">
      <c r="A62" s="29">
        <v>3</v>
      </c>
      <c r="B62" s="63" t="s">
        <v>62</v>
      </c>
      <c r="C62" s="32">
        <v>0.03280092592592593</v>
      </c>
      <c r="D62" s="30">
        <f t="shared" si="2"/>
        <v>1240.366972477064</v>
      </c>
    </row>
    <row r="63" spans="1:4" ht="12.75">
      <c r="A63" s="29">
        <v>4</v>
      </c>
      <c r="B63" s="63" t="s">
        <v>46</v>
      </c>
      <c r="C63" s="32">
        <v>0.03674768518518518</v>
      </c>
      <c r="D63" s="30">
        <f t="shared" si="2"/>
        <v>1107.1496062992128</v>
      </c>
    </row>
    <row r="64" spans="1:4" ht="12.75">
      <c r="A64" s="29">
        <v>5</v>
      </c>
      <c r="B64" s="63" t="s">
        <v>118</v>
      </c>
      <c r="C64" s="32">
        <v>0.03791666666666667</v>
      </c>
      <c r="D64" s="30">
        <f t="shared" si="2"/>
        <v>1073.015873015873</v>
      </c>
    </row>
    <row r="65" spans="1:4" ht="12.75">
      <c r="A65" s="29">
        <v>6</v>
      </c>
      <c r="B65" s="63" t="s">
        <v>117</v>
      </c>
      <c r="C65" s="32">
        <v>0.04221064814814815</v>
      </c>
      <c r="D65" s="30">
        <f t="shared" si="2"/>
        <v>963.860707430765</v>
      </c>
    </row>
    <row r="66" spans="1:4" ht="12.75">
      <c r="A66" s="29">
        <v>7</v>
      </c>
      <c r="B66" s="63" t="s">
        <v>108</v>
      </c>
      <c r="C66" s="32">
        <v>0.04489583333333333</v>
      </c>
      <c r="D66" s="30">
        <f t="shared" si="2"/>
        <v>906.212941479763</v>
      </c>
    </row>
    <row r="67" spans="1:4" ht="12.75">
      <c r="A67" s="29">
        <v>8</v>
      </c>
      <c r="B67" s="63" t="s">
        <v>147</v>
      </c>
      <c r="C67" s="32">
        <v>0.0475</v>
      </c>
      <c r="D67" s="30">
        <f t="shared" si="2"/>
        <v>856.5302144249513</v>
      </c>
    </row>
    <row r="70" spans="1:4" ht="15.75">
      <c r="A70" s="42" t="s">
        <v>149</v>
      </c>
      <c r="B70" s="68"/>
      <c r="C70" s="43"/>
      <c r="D70" s="44"/>
    </row>
    <row r="71" spans="1:4" ht="12.75">
      <c r="A71" s="29" t="s">
        <v>122</v>
      </c>
      <c r="B71" s="63" t="s">
        <v>123</v>
      </c>
      <c r="C71" s="29" t="s">
        <v>124</v>
      </c>
      <c r="D71" s="30" t="s">
        <v>125</v>
      </c>
    </row>
    <row r="72" spans="1:4" ht="12.75">
      <c r="A72" s="29">
        <v>1</v>
      </c>
      <c r="B72" s="63" t="s">
        <v>103</v>
      </c>
      <c r="C72" s="32">
        <v>0.04622685185185185</v>
      </c>
      <c r="D72" s="30">
        <v>2000</v>
      </c>
    </row>
    <row r="73" spans="1:4" ht="12.75">
      <c r="A73" s="29">
        <v>2</v>
      </c>
      <c r="B73" s="63" t="s">
        <v>91</v>
      </c>
      <c r="C73" s="77">
        <v>0.049097222222222216</v>
      </c>
      <c r="D73" s="30">
        <f>$C$72/C73*$D$72</f>
        <v>1883.0740216878835</v>
      </c>
    </row>
    <row r="74" spans="1:4" ht="12.75">
      <c r="A74" s="29">
        <v>3</v>
      </c>
      <c r="B74" s="63" t="s">
        <v>111</v>
      </c>
      <c r="C74" s="32">
        <v>0.055486111111111104</v>
      </c>
      <c r="D74" s="30">
        <f>$C$72/C74*$D$72</f>
        <v>1666.2494785148103</v>
      </c>
    </row>
    <row r="75" spans="1:4" ht="12.75">
      <c r="A75" s="29">
        <v>4</v>
      </c>
      <c r="B75" s="63" t="s">
        <v>213</v>
      </c>
      <c r="C75" s="32">
        <v>0.059722222222222225</v>
      </c>
      <c r="D75" s="30">
        <f>$C$72/C75*$D$72</f>
        <v>1548.062015503876</v>
      </c>
    </row>
    <row r="76" spans="1:4" ht="12.75">
      <c r="A76" s="29">
        <v>5</v>
      </c>
      <c r="B76" s="63" t="s">
        <v>177</v>
      </c>
      <c r="C76" s="32">
        <v>0.06326388888888888</v>
      </c>
      <c r="D76" s="30">
        <f>$C$72/C76*$D$72</f>
        <v>1461.3977314306624</v>
      </c>
    </row>
    <row r="77" spans="1:4" ht="12.75">
      <c r="A77" s="29">
        <v>6</v>
      </c>
      <c r="B77" s="63" t="s">
        <v>110</v>
      </c>
      <c r="C77" s="32">
        <v>0.06835648148148148</v>
      </c>
      <c r="D77" s="30">
        <f>$C$72/C77*$D$72</f>
        <v>1352.5228581103963</v>
      </c>
    </row>
    <row r="80" spans="1:4" ht="15.75">
      <c r="A80" s="45" t="s">
        <v>151</v>
      </c>
      <c r="B80" s="69"/>
      <c r="C80" s="46"/>
      <c r="D80" s="47"/>
    </row>
    <row r="81" spans="1:4" ht="12.75">
      <c r="A81" s="29" t="s">
        <v>122</v>
      </c>
      <c r="B81" s="63" t="s">
        <v>123</v>
      </c>
      <c r="C81" s="29" t="s">
        <v>124</v>
      </c>
      <c r="D81" s="30" t="s">
        <v>125</v>
      </c>
    </row>
    <row r="82" spans="1:4" ht="12.75">
      <c r="A82" s="29">
        <v>1</v>
      </c>
      <c r="B82" s="63" t="s">
        <v>92</v>
      </c>
      <c r="C82" s="32">
        <v>0.04969907407407407</v>
      </c>
      <c r="D82" s="30">
        <v>2800</v>
      </c>
    </row>
    <row r="83" spans="1:4" ht="12.75">
      <c r="A83" s="29">
        <v>2</v>
      </c>
      <c r="B83" s="63" t="s">
        <v>84</v>
      </c>
      <c r="C83" s="32">
        <v>0.053159722222222226</v>
      </c>
      <c r="D83" s="30">
        <f>$C$82/C83*$D$82</f>
        <v>2617.722621380361</v>
      </c>
    </row>
    <row r="84" spans="1:4" ht="12.75">
      <c r="A84" s="29">
        <v>3</v>
      </c>
      <c r="B84" s="63" t="s">
        <v>176</v>
      </c>
      <c r="C84" s="32">
        <v>0.0574537037037037</v>
      </c>
      <c r="D84" s="30">
        <f>$C$82/C84*$D$82</f>
        <v>2422.0789685737304</v>
      </c>
    </row>
    <row r="85" spans="1:4" ht="12.75">
      <c r="A85" s="29">
        <v>4</v>
      </c>
      <c r="B85" s="63" t="s">
        <v>99</v>
      </c>
      <c r="C85" s="32">
        <v>0.07443287037037037</v>
      </c>
      <c r="D85" s="30">
        <f>$C$82/C85*$D$82</f>
        <v>1869.5692738298862</v>
      </c>
    </row>
    <row r="88" spans="1:4" ht="15.75">
      <c r="A88" s="48" t="s">
        <v>152</v>
      </c>
      <c r="B88" s="70"/>
      <c r="C88" s="49"/>
      <c r="D88" s="50"/>
    </row>
    <row r="89" spans="1:4" ht="12.75">
      <c r="A89" s="29" t="s">
        <v>122</v>
      </c>
      <c r="B89" s="63" t="s">
        <v>123</v>
      </c>
      <c r="C89" s="29" t="s">
        <v>124</v>
      </c>
      <c r="D89" s="30" t="s">
        <v>125</v>
      </c>
    </row>
    <row r="90" spans="1:4" ht="12.75">
      <c r="A90" s="29">
        <v>1</v>
      </c>
      <c r="B90" s="63" t="s">
        <v>81</v>
      </c>
      <c r="C90" s="32">
        <v>0.0837962962962963</v>
      </c>
      <c r="D90" s="30">
        <v>4000</v>
      </c>
    </row>
    <row r="91" spans="1:4" ht="12.75">
      <c r="A91" s="29">
        <v>2</v>
      </c>
      <c r="B91" s="63" t="s">
        <v>93</v>
      </c>
      <c r="C91" s="32">
        <v>0.09350694444444445</v>
      </c>
      <c r="D91" s="30">
        <f>$C$90/C91*$D$90</f>
        <v>3584.6020547097414</v>
      </c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65"/>
  <sheetViews>
    <sheetView zoomScale="75" zoomScaleNormal="75" workbookViewId="0" topLeftCell="A4">
      <selection activeCell="C11" sqref="C11"/>
    </sheetView>
  </sheetViews>
  <sheetFormatPr defaultColWidth="9.140625" defaultRowHeight="12.75"/>
  <cols>
    <col min="1" max="1" width="11.57421875" style="0" customWidth="1"/>
    <col min="2" max="2" width="17.140625" style="63" bestFit="1" customWidth="1"/>
    <col min="3" max="3" width="11.57421875" style="0" customWidth="1"/>
    <col min="4" max="4" width="11.57421875" style="27" customWidth="1"/>
    <col min="5" max="16384" width="11.57421875" style="0" customWidth="1"/>
  </cols>
  <sheetData>
    <row r="2" ht="15.75">
      <c r="A2" s="28" t="s">
        <v>121</v>
      </c>
    </row>
    <row r="3" spans="1:4" ht="12.75">
      <c r="A3" s="29" t="s">
        <v>122</v>
      </c>
      <c r="B3" s="63" t="s">
        <v>123</v>
      </c>
      <c r="C3" s="29" t="s">
        <v>124</v>
      </c>
      <c r="D3" s="30" t="s">
        <v>125</v>
      </c>
    </row>
    <row r="4" spans="1:4" ht="12.75">
      <c r="A4" s="29">
        <v>1</v>
      </c>
      <c r="B4" s="63" t="s">
        <v>126</v>
      </c>
      <c r="C4" s="32">
        <v>0.012719907407407407</v>
      </c>
      <c r="D4" s="30">
        <v>200</v>
      </c>
    </row>
    <row r="5" spans="1:4" ht="12.75">
      <c r="A5" s="29">
        <v>2</v>
      </c>
      <c r="B5" s="63" t="s">
        <v>127</v>
      </c>
      <c r="C5" s="32">
        <v>0.01554398148148148</v>
      </c>
      <c r="D5" s="30">
        <f aca="true" t="shared" si="0" ref="D5:D12">$C$4/C5*$D$4</f>
        <v>163.66344005956813</v>
      </c>
    </row>
    <row r="6" spans="1:4" ht="12.75">
      <c r="A6" s="29">
        <v>3</v>
      </c>
      <c r="B6" s="63" t="s">
        <v>21</v>
      </c>
      <c r="C6" s="32">
        <v>0.01704861111111111</v>
      </c>
      <c r="D6" s="30">
        <f t="shared" si="0"/>
        <v>149.2192803801765</v>
      </c>
    </row>
    <row r="7" spans="1:4" ht="12.75">
      <c r="A7" s="29">
        <v>4</v>
      </c>
      <c r="B7" s="63" t="s">
        <v>51</v>
      </c>
      <c r="C7" s="32">
        <v>0.017546296296296296</v>
      </c>
      <c r="D7" s="30">
        <f t="shared" si="0"/>
        <v>144.9868073878628</v>
      </c>
    </row>
    <row r="8" spans="1:4" ht="12.75">
      <c r="A8" s="29">
        <v>5</v>
      </c>
      <c r="B8" s="63" t="s">
        <v>215</v>
      </c>
      <c r="C8" s="77">
        <v>0.01806712962962963</v>
      </c>
      <c r="D8" s="30">
        <f t="shared" si="0"/>
        <v>140.80717488789236</v>
      </c>
    </row>
    <row r="9" spans="1:4" ht="12.75">
      <c r="A9" s="29">
        <v>6</v>
      </c>
      <c r="B9" s="63" t="s">
        <v>216</v>
      </c>
      <c r="C9" s="32">
        <v>0.018090277777777778</v>
      </c>
      <c r="D9" s="30">
        <f t="shared" si="0"/>
        <v>140.62699936020474</v>
      </c>
    </row>
    <row r="10" spans="1:4" ht="12.75">
      <c r="A10" s="29">
        <v>7</v>
      </c>
      <c r="B10" s="63" t="s">
        <v>220</v>
      </c>
      <c r="C10" s="32">
        <v>0.019108796296296294</v>
      </c>
      <c r="D10" s="30">
        <f t="shared" si="0"/>
        <v>133.13143549364023</v>
      </c>
    </row>
    <row r="11" spans="1:4" ht="12.75">
      <c r="A11" s="29">
        <v>8</v>
      </c>
      <c r="B11" s="63" t="s">
        <v>23</v>
      </c>
      <c r="C11" s="32">
        <v>0.02767361111111111</v>
      </c>
      <c r="D11" s="30">
        <f t="shared" si="0"/>
        <v>91.92806357172731</v>
      </c>
    </row>
    <row r="12" spans="1:4" ht="12.75">
      <c r="A12" s="29">
        <v>9</v>
      </c>
      <c r="B12" s="63" t="s">
        <v>29</v>
      </c>
      <c r="C12" s="32">
        <v>0.029930555555555557</v>
      </c>
      <c r="D12" s="30">
        <f t="shared" si="0"/>
        <v>84.99613302397523</v>
      </c>
    </row>
    <row r="15" spans="1:4" ht="15.75">
      <c r="A15" s="33" t="s">
        <v>130</v>
      </c>
      <c r="B15" s="65"/>
      <c r="C15" s="34"/>
      <c r="D15" s="35"/>
    </row>
    <row r="16" spans="1:4" ht="12.75">
      <c r="A16" s="29" t="s">
        <v>122</v>
      </c>
      <c r="B16" s="63" t="s">
        <v>123</v>
      </c>
      <c r="C16" s="29" t="s">
        <v>124</v>
      </c>
      <c r="D16" s="30" t="s">
        <v>125</v>
      </c>
    </row>
    <row r="17" spans="1:4" ht="12.75">
      <c r="A17" s="29">
        <v>1</v>
      </c>
      <c r="B17" s="63" t="s">
        <v>137</v>
      </c>
      <c r="C17" s="32">
        <v>0.01601851851851852</v>
      </c>
      <c r="D17" s="30">
        <v>400</v>
      </c>
    </row>
    <row r="18" spans="1:4" ht="12.75">
      <c r="A18" s="29">
        <v>2</v>
      </c>
      <c r="B18" s="63" t="s">
        <v>217</v>
      </c>
      <c r="C18" s="32">
        <v>0.01664351851851852</v>
      </c>
      <c r="D18" s="30">
        <f aca="true" t="shared" si="1" ref="D18:D28">$C$17/C18*$D$17</f>
        <v>384.97913769123784</v>
      </c>
    </row>
    <row r="19" spans="1:4" ht="12.75">
      <c r="A19" s="29">
        <v>3</v>
      </c>
      <c r="B19" s="63" t="s">
        <v>64</v>
      </c>
      <c r="C19" s="32">
        <v>0.01702546296296296</v>
      </c>
      <c r="D19" s="30">
        <f t="shared" si="1"/>
        <v>376.34262406526176</v>
      </c>
    </row>
    <row r="20" spans="1:4" ht="12.75">
      <c r="A20" s="29">
        <v>4</v>
      </c>
      <c r="B20" s="63" t="s">
        <v>30</v>
      </c>
      <c r="C20" s="32">
        <v>0.018032407407407407</v>
      </c>
      <c r="D20" s="30">
        <f t="shared" si="1"/>
        <v>355.3273427471117</v>
      </c>
    </row>
    <row r="21" spans="1:4" ht="12.75">
      <c r="A21" s="29">
        <v>5</v>
      </c>
      <c r="B21" s="63" t="s">
        <v>40</v>
      </c>
      <c r="C21" s="32">
        <v>0.018310185185185186</v>
      </c>
      <c r="D21" s="30">
        <f t="shared" si="1"/>
        <v>349.93678887484197</v>
      </c>
    </row>
    <row r="22" spans="1:4" ht="12.75">
      <c r="A22" s="29">
        <v>6</v>
      </c>
      <c r="B22" s="63" t="s">
        <v>218</v>
      </c>
      <c r="C22" s="32">
        <v>0.020613425925925927</v>
      </c>
      <c r="D22" s="30">
        <f t="shared" si="1"/>
        <v>310.83660864682764</v>
      </c>
    </row>
    <row r="23" spans="1:4" ht="12.75">
      <c r="A23" s="29">
        <v>7</v>
      </c>
      <c r="B23" s="63" t="s">
        <v>71</v>
      </c>
      <c r="C23" s="77">
        <v>0.023055555555555555</v>
      </c>
      <c r="D23" s="30">
        <f t="shared" si="1"/>
        <v>277.9116465863454</v>
      </c>
    </row>
    <row r="24" spans="1:4" ht="12.75">
      <c r="A24" s="29">
        <v>8</v>
      </c>
      <c r="B24" s="63" t="s">
        <v>140</v>
      </c>
      <c r="C24" s="32">
        <v>0.024328703703703703</v>
      </c>
      <c r="D24" s="30">
        <f t="shared" si="1"/>
        <v>263.36822074215036</v>
      </c>
    </row>
    <row r="25" spans="1:4" ht="12.75">
      <c r="A25" s="29">
        <v>9</v>
      </c>
      <c r="B25" s="63" t="s">
        <v>136</v>
      </c>
      <c r="C25" s="77">
        <v>0.02631944444444444</v>
      </c>
      <c r="D25" s="30">
        <f t="shared" si="1"/>
        <v>243.44766930518915</v>
      </c>
    </row>
    <row r="26" spans="1:4" ht="12.75">
      <c r="A26" s="29">
        <v>10</v>
      </c>
      <c r="B26" s="63" t="s">
        <v>178</v>
      </c>
      <c r="C26" s="32">
        <v>0.028229166666666666</v>
      </c>
      <c r="D26" s="30">
        <f t="shared" si="1"/>
        <v>226.97826978269782</v>
      </c>
    </row>
    <row r="27" spans="1:4" ht="12.75">
      <c r="A27" s="80">
        <v>11</v>
      </c>
      <c r="B27" s="63" t="s">
        <v>160</v>
      </c>
      <c r="C27" s="32">
        <v>0.028229166666666666</v>
      </c>
      <c r="D27" s="30">
        <f t="shared" si="1"/>
        <v>226.97826978269782</v>
      </c>
    </row>
    <row r="28" spans="1:4" ht="12.75">
      <c r="A28" s="80">
        <v>12</v>
      </c>
      <c r="B28" s="63" t="s">
        <v>42</v>
      </c>
      <c r="C28" s="77">
        <v>0.02917824074074074</v>
      </c>
      <c r="D28" s="30">
        <f t="shared" si="1"/>
        <v>219.59539865132882</v>
      </c>
    </row>
    <row r="29" spans="1:4" ht="12.75">
      <c r="A29" s="80"/>
      <c r="C29" s="32"/>
      <c r="D29" s="30"/>
    </row>
    <row r="31" spans="1:4" ht="15.75">
      <c r="A31" s="36" t="s">
        <v>142</v>
      </c>
      <c r="B31" s="66"/>
      <c r="C31" s="37"/>
      <c r="D31" s="38"/>
    </row>
    <row r="32" spans="1:4" ht="12.75">
      <c r="A32" s="29" t="s">
        <v>122</v>
      </c>
      <c r="B32" s="63" t="s">
        <v>123</v>
      </c>
      <c r="C32" s="29" t="s">
        <v>124</v>
      </c>
      <c r="D32" s="30" t="s">
        <v>125</v>
      </c>
    </row>
    <row r="33" spans="1:4" ht="12.75">
      <c r="A33" s="29">
        <v>1</v>
      </c>
      <c r="B33" s="63" t="s">
        <v>18</v>
      </c>
      <c r="C33" s="32">
        <v>0.02224537037037037</v>
      </c>
      <c r="D33" s="30">
        <v>800</v>
      </c>
    </row>
    <row r="34" spans="1:4" ht="12.75">
      <c r="A34" s="29">
        <v>2</v>
      </c>
      <c r="B34" s="63" t="s">
        <v>134</v>
      </c>
      <c r="C34" s="32">
        <v>0.024351851851851857</v>
      </c>
      <c r="D34" s="30">
        <f>$C$33/C34*$D$33</f>
        <v>730.7984790874524</v>
      </c>
    </row>
    <row r="35" spans="1:4" ht="12.75">
      <c r="A35" s="29">
        <v>3</v>
      </c>
      <c r="B35" s="63" t="s">
        <v>49</v>
      </c>
      <c r="C35" s="32">
        <v>0.029965277777777775</v>
      </c>
      <c r="D35" s="30">
        <f>$C$33/C35*$D$33</f>
        <v>593.8972576284281</v>
      </c>
    </row>
    <row r="38" spans="1:4" ht="15.75">
      <c r="A38" s="39" t="s">
        <v>146</v>
      </c>
      <c r="B38" s="67"/>
      <c r="C38" s="40"/>
      <c r="D38" s="41"/>
    </row>
    <row r="39" spans="1:4" ht="12.75">
      <c r="A39" s="29" t="s">
        <v>122</v>
      </c>
      <c r="B39" s="63" t="s">
        <v>123</v>
      </c>
      <c r="C39" s="29" t="s">
        <v>124</v>
      </c>
      <c r="D39" s="30" t="s">
        <v>125</v>
      </c>
    </row>
    <row r="40" spans="1:4" ht="12.75">
      <c r="A40" s="29">
        <v>1</v>
      </c>
      <c r="B40" s="63" t="s">
        <v>44</v>
      </c>
      <c r="C40" s="32">
        <v>0.0290625</v>
      </c>
      <c r="D40" s="30">
        <v>1600</v>
      </c>
    </row>
    <row r="41" spans="1:4" ht="12.75">
      <c r="A41" s="29">
        <v>2</v>
      </c>
      <c r="B41" s="63" t="s">
        <v>219</v>
      </c>
      <c r="C41" s="32">
        <v>0.035625</v>
      </c>
      <c r="D41" s="30">
        <f>$C$40/C41*$D$40</f>
        <v>1305.263157894737</v>
      </c>
    </row>
    <row r="42" spans="1:4" ht="12.75">
      <c r="A42" s="29">
        <v>3</v>
      </c>
      <c r="B42" s="63" t="s">
        <v>46</v>
      </c>
      <c r="C42" s="32">
        <v>0.036898148148148145</v>
      </c>
      <c r="D42" s="30">
        <f>$C$40/C42*$D$40</f>
        <v>1260.2258469259725</v>
      </c>
    </row>
    <row r="43" spans="1:4" ht="12.75">
      <c r="A43" s="29">
        <v>4</v>
      </c>
      <c r="B43" s="63" t="s">
        <v>108</v>
      </c>
      <c r="C43" s="32">
        <v>0.051875</v>
      </c>
      <c r="D43" s="30">
        <f>$C$40/C43*$D$40</f>
        <v>896.3855421686749</v>
      </c>
    </row>
    <row r="44" spans="1:4" ht="12.75">
      <c r="A44" s="29">
        <v>5</v>
      </c>
      <c r="B44" s="63" t="s">
        <v>88</v>
      </c>
      <c r="C44" s="32">
        <v>0.0658912037037037</v>
      </c>
      <c r="D44" s="30">
        <f>$C$40/C44*$D$40</f>
        <v>705.7087651501845</v>
      </c>
    </row>
    <row r="47" spans="1:4" ht="15.75">
      <c r="A47" s="42" t="s">
        <v>149</v>
      </c>
      <c r="B47" s="68"/>
      <c r="C47" s="43"/>
      <c r="D47" s="44"/>
    </row>
    <row r="48" spans="1:4" ht="12.75">
      <c r="A48" s="29" t="s">
        <v>122</v>
      </c>
      <c r="B48" s="63" t="s">
        <v>123</v>
      </c>
      <c r="C48" s="29" t="s">
        <v>124</v>
      </c>
      <c r="D48" s="30" t="s">
        <v>125</v>
      </c>
    </row>
    <row r="49" spans="1:4" ht="12.75">
      <c r="A49" s="29">
        <v>1</v>
      </c>
      <c r="B49" s="63" t="s">
        <v>111</v>
      </c>
      <c r="C49" s="32">
        <v>0.0522337962962963</v>
      </c>
      <c r="D49" s="30">
        <v>2000</v>
      </c>
    </row>
    <row r="50" spans="1:4" ht="12.75">
      <c r="A50" s="29">
        <v>2</v>
      </c>
      <c r="B50" s="63" t="s">
        <v>92</v>
      </c>
      <c r="C50" s="32">
        <v>0.05634259259259259</v>
      </c>
      <c r="D50" s="30">
        <f>$C$49/C50*$D$49</f>
        <v>1854.1495480690223</v>
      </c>
    </row>
    <row r="51" spans="1:4" ht="12.75">
      <c r="A51" s="29">
        <v>3</v>
      </c>
      <c r="B51" s="63" t="s">
        <v>163</v>
      </c>
      <c r="C51" s="32">
        <v>0.06291666666666666</v>
      </c>
      <c r="D51" s="30">
        <f>$C$49/C51*$D$49</f>
        <v>1660.4120676968362</v>
      </c>
    </row>
    <row r="54" spans="1:4" ht="15.75">
      <c r="A54" s="45" t="s">
        <v>151</v>
      </c>
      <c r="B54" s="69"/>
      <c r="C54" s="46"/>
      <c r="D54" s="47"/>
    </row>
    <row r="55" spans="1:4" ht="12.75">
      <c r="A55" s="29" t="s">
        <v>122</v>
      </c>
      <c r="B55" s="63" t="s">
        <v>123</v>
      </c>
      <c r="C55" s="29" t="s">
        <v>124</v>
      </c>
      <c r="D55" s="30" t="s">
        <v>125</v>
      </c>
    </row>
    <row r="56" spans="1:4" ht="12.75">
      <c r="A56" s="29">
        <v>1</v>
      </c>
      <c r="B56" s="63" t="s">
        <v>96</v>
      </c>
      <c r="C56" s="77">
        <v>0.06310185185185185</v>
      </c>
      <c r="D56" s="30">
        <v>2800</v>
      </c>
    </row>
    <row r="59" spans="1:4" ht="15.75">
      <c r="A59" s="48" t="s">
        <v>152</v>
      </c>
      <c r="B59" s="70"/>
      <c r="C59" s="49"/>
      <c r="D59" s="50"/>
    </row>
    <row r="60" spans="1:4" ht="12.75">
      <c r="A60" s="29" t="s">
        <v>122</v>
      </c>
      <c r="B60" s="63" t="s">
        <v>123</v>
      </c>
      <c r="C60" s="29" t="s">
        <v>124</v>
      </c>
      <c r="D60" s="30" t="s">
        <v>125</v>
      </c>
    </row>
    <row r="61" spans="1:4" ht="12.75">
      <c r="A61" s="29">
        <v>1</v>
      </c>
      <c r="B61" s="63" t="s">
        <v>214</v>
      </c>
      <c r="C61" s="32">
        <v>0.04304398148148148</v>
      </c>
      <c r="D61" s="30">
        <v>4000</v>
      </c>
    </row>
    <row r="62" spans="1:4" ht="12.75">
      <c r="A62" s="29">
        <v>2</v>
      </c>
      <c r="B62" s="63" t="s">
        <v>120</v>
      </c>
      <c r="C62" s="32">
        <v>0.05244212962962963</v>
      </c>
      <c r="D62" s="30">
        <f>$C$61/C62*$D$61</f>
        <v>3283.160450231737</v>
      </c>
    </row>
    <row r="63" spans="1:4" ht="12.75">
      <c r="A63" s="29">
        <v>3</v>
      </c>
      <c r="B63" s="63" t="s">
        <v>76</v>
      </c>
      <c r="C63" s="32">
        <v>0.06420138888888889</v>
      </c>
      <c r="D63" s="30">
        <f>$C$61/C63*$D$61</f>
        <v>2681.809987380566</v>
      </c>
    </row>
    <row r="64" spans="1:4" ht="12.75">
      <c r="A64" s="29">
        <v>4</v>
      </c>
      <c r="B64" s="63" t="s">
        <v>93</v>
      </c>
      <c r="C64" s="32">
        <v>0.07458333333333333</v>
      </c>
      <c r="D64" s="30">
        <f>$C$61/C64*$D$61</f>
        <v>2308.5040347610184</v>
      </c>
    </row>
    <row r="65" spans="1:4" ht="12.75">
      <c r="A65" s="29">
        <v>5</v>
      </c>
      <c r="B65" s="63" t="s">
        <v>81</v>
      </c>
      <c r="C65" s="32">
        <v>0.10006944444444445</v>
      </c>
      <c r="D65" s="30">
        <f>$C$61/C65*$D$61</f>
        <v>1720.564422854499</v>
      </c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100"/>
  <sheetViews>
    <sheetView zoomScale="75" zoomScaleNormal="75" workbookViewId="0" topLeftCell="A52">
      <selection activeCell="F69" sqref="F69"/>
    </sheetView>
  </sheetViews>
  <sheetFormatPr defaultColWidth="9.140625" defaultRowHeight="12.75"/>
  <cols>
    <col min="1" max="1" width="11.57421875" style="0" customWidth="1"/>
    <col min="2" max="2" width="16.140625" style="0" bestFit="1" customWidth="1"/>
    <col min="3" max="3" width="11.57421875" style="81" customWidth="1"/>
    <col min="4" max="4" width="11.57421875" style="27" customWidth="1"/>
    <col min="5" max="16384" width="11.57421875" style="0" customWidth="1"/>
  </cols>
  <sheetData>
    <row r="2" ht="15.75">
      <c r="A2" s="28" t="s">
        <v>121</v>
      </c>
    </row>
    <row r="3" spans="1:4" ht="12.75">
      <c r="A3" s="29" t="s">
        <v>122</v>
      </c>
      <c r="B3" t="s">
        <v>123</v>
      </c>
      <c r="C3" s="78" t="s">
        <v>124</v>
      </c>
      <c r="D3" s="30" t="s">
        <v>125</v>
      </c>
    </row>
    <row r="4" spans="1:4" ht="12.75">
      <c r="A4" s="29">
        <v>1</v>
      </c>
      <c r="B4" s="79" t="s">
        <v>23</v>
      </c>
      <c r="C4" s="78">
        <v>0.008784722222222223</v>
      </c>
      <c r="D4" s="30">
        <v>200</v>
      </c>
    </row>
    <row r="5" spans="1:4" ht="12.75">
      <c r="A5" s="29">
        <v>2</v>
      </c>
      <c r="B5" s="79" t="s">
        <v>126</v>
      </c>
      <c r="C5" s="78">
        <v>0.01042824074074074</v>
      </c>
      <c r="D5" s="30">
        <f aca="true" t="shared" si="0" ref="D5:D13">$C$4/C5*$D$4</f>
        <v>168.4794672586016</v>
      </c>
    </row>
    <row r="6" spans="1:4" ht="12.75">
      <c r="A6" s="29">
        <v>3</v>
      </c>
      <c r="B6" s="79" t="s">
        <v>158</v>
      </c>
      <c r="C6" s="78">
        <v>0.013599537037037037</v>
      </c>
      <c r="D6" s="30">
        <f t="shared" si="0"/>
        <v>129.19148936170214</v>
      </c>
    </row>
    <row r="7" spans="1:4" ht="12.75">
      <c r="A7" s="29">
        <v>4</v>
      </c>
      <c r="B7" s="79" t="s">
        <v>156</v>
      </c>
      <c r="C7" s="78">
        <v>0.014097222222222221</v>
      </c>
      <c r="D7" s="30">
        <f t="shared" si="0"/>
        <v>124.6305418719212</v>
      </c>
    </row>
    <row r="8" spans="1:4" ht="12.75">
      <c r="A8" s="29">
        <v>5</v>
      </c>
      <c r="B8" s="79" t="s">
        <v>26</v>
      </c>
      <c r="C8" s="78">
        <v>0.014340277777777776</v>
      </c>
      <c r="D8" s="30">
        <f t="shared" si="0"/>
        <v>122.51815980629543</v>
      </c>
    </row>
    <row r="9" spans="1:4" ht="12.75">
      <c r="A9" s="29">
        <v>6</v>
      </c>
      <c r="B9" s="79" t="s">
        <v>127</v>
      </c>
      <c r="C9" s="78">
        <v>0.015752314814814813</v>
      </c>
      <c r="D9" s="30">
        <f t="shared" si="0"/>
        <v>111.53563556208672</v>
      </c>
    </row>
    <row r="10" spans="1:4" ht="12.75">
      <c r="A10" s="29">
        <v>7</v>
      </c>
      <c r="B10" s="79" t="s">
        <v>21</v>
      </c>
      <c r="C10" s="78">
        <v>0.020300925925925927</v>
      </c>
      <c r="D10" s="30">
        <f t="shared" si="0"/>
        <v>86.54503990877994</v>
      </c>
    </row>
    <row r="11" spans="1:4" ht="12.75">
      <c r="A11" s="29">
        <v>8</v>
      </c>
      <c r="B11" s="79" t="s">
        <v>51</v>
      </c>
      <c r="C11" s="78">
        <v>0.020833333333333332</v>
      </c>
      <c r="D11" s="30">
        <f t="shared" si="0"/>
        <v>84.33333333333334</v>
      </c>
    </row>
    <row r="12" spans="1:4" ht="12.75">
      <c r="A12" s="29">
        <v>9</v>
      </c>
      <c r="B12" s="79" t="s">
        <v>222</v>
      </c>
      <c r="C12" s="88">
        <v>0.021168981481481483</v>
      </c>
      <c r="D12" s="30">
        <f t="shared" si="0"/>
        <v>82.99617277200656</v>
      </c>
    </row>
    <row r="13" spans="1:4" ht="12.75">
      <c r="A13" s="29">
        <v>10</v>
      </c>
      <c r="B13" s="79" t="s">
        <v>129</v>
      </c>
      <c r="C13" s="78">
        <v>0.03832175925925926</v>
      </c>
      <c r="D13" s="30">
        <f t="shared" si="0"/>
        <v>45.847176079734226</v>
      </c>
    </row>
    <row r="16" spans="1:4" ht="15.75">
      <c r="A16" s="33" t="s">
        <v>130</v>
      </c>
      <c r="B16" s="34"/>
      <c r="C16" s="82"/>
      <c r="D16" s="35"/>
    </row>
    <row r="17" spans="1:4" ht="12.75">
      <c r="A17" s="29" t="s">
        <v>122</v>
      </c>
      <c r="B17" t="s">
        <v>123</v>
      </c>
      <c r="C17" s="78" t="s">
        <v>124</v>
      </c>
      <c r="D17" s="30" t="s">
        <v>125</v>
      </c>
    </row>
    <row r="18" spans="1:4" ht="12.75">
      <c r="A18" s="29">
        <v>1</v>
      </c>
      <c r="B18" s="79" t="s">
        <v>71</v>
      </c>
      <c r="C18" s="78">
        <v>0.0175</v>
      </c>
      <c r="D18" s="30">
        <v>400</v>
      </c>
    </row>
    <row r="19" spans="1:4" ht="12.75">
      <c r="A19" s="29">
        <v>2</v>
      </c>
      <c r="B19" s="79" t="s">
        <v>30</v>
      </c>
      <c r="C19" s="78">
        <v>0.017592592592592594</v>
      </c>
      <c r="D19" s="30">
        <f aca="true" t="shared" si="1" ref="D19:D34">$C$18/C19*$D$18</f>
        <v>397.89473684210526</v>
      </c>
    </row>
    <row r="20" spans="1:4" ht="12.75">
      <c r="A20" s="29">
        <v>3</v>
      </c>
      <c r="B20" s="79" t="s">
        <v>136</v>
      </c>
      <c r="C20" s="78">
        <v>0.01818287037037037</v>
      </c>
      <c r="D20" s="30">
        <f t="shared" si="1"/>
        <v>384.97772119669</v>
      </c>
    </row>
    <row r="21" spans="1:4" ht="12.75">
      <c r="A21" s="29">
        <v>4</v>
      </c>
      <c r="B21" s="79" t="s">
        <v>189</v>
      </c>
      <c r="C21" s="78">
        <v>0.018784722222222223</v>
      </c>
      <c r="D21" s="30">
        <f t="shared" si="1"/>
        <v>372.6432532347505</v>
      </c>
    </row>
    <row r="22" spans="1:4" ht="12.75">
      <c r="A22" s="29">
        <v>5</v>
      </c>
      <c r="B22" s="79" t="s">
        <v>39</v>
      </c>
      <c r="C22" s="78">
        <v>0.019247685185185184</v>
      </c>
      <c r="D22" s="30">
        <f t="shared" si="1"/>
        <v>363.6800962116657</v>
      </c>
    </row>
    <row r="23" spans="1:4" ht="12.75">
      <c r="A23" s="29">
        <v>6</v>
      </c>
      <c r="B23" s="79" t="s">
        <v>223</v>
      </c>
      <c r="C23" s="78">
        <v>0.02</v>
      </c>
      <c r="D23" s="30">
        <f t="shared" si="1"/>
        <v>350.00000000000006</v>
      </c>
    </row>
    <row r="24" spans="1:4" ht="12.75">
      <c r="A24" s="29">
        <v>7</v>
      </c>
      <c r="B24" s="79" t="s">
        <v>64</v>
      </c>
      <c r="C24" s="78">
        <v>0.020092592592592592</v>
      </c>
      <c r="D24" s="30">
        <f t="shared" si="1"/>
        <v>348.3870967741936</v>
      </c>
    </row>
    <row r="25" spans="1:4" ht="12.75">
      <c r="A25" s="29">
        <v>8</v>
      </c>
      <c r="B25" s="79" t="s">
        <v>181</v>
      </c>
      <c r="C25" s="78">
        <v>0.020891203703703703</v>
      </c>
      <c r="D25" s="30">
        <f t="shared" si="1"/>
        <v>335.06925207756234</v>
      </c>
    </row>
    <row r="26" spans="1:4" ht="12.75">
      <c r="A26" s="29">
        <v>9</v>
      </c>
      <c r="B26" s="79" t="s">
        <v>40</v>
      </c>
      <c r="C26" s="78">
        <v>0.021967592592592594</v>
      </c>
      <c r="D26" s="30">
        <f t="shared" si="1"/>
        <v>318.65121180189675</v>
      </c>
    </row>
    <row r="27" spans="1:4" ht="12.75">
      <c r="A27" s="29">
        <v>10</v>
      </c>
      <c r="B27" s="79" t="s">
        <v>41</v>
      </c>
      <c r="C27" s="88">
        <v>0.023668981481481485</v>
      </c>
      <c r="D27" s="30">
        <f t="shared" si="1"/>
        <v>295.7457212713936</v>
      </c>
    </row>
    <row r="28" spans="1:4" ht="12.75">
      <c r="A28" s="29">
        <v>11</v>
      </c>
      <c r="B28" s="79" t="s">
        <v>131</v>
      </c>
      <c r="C28" s="78">
        <v>0.024861111111111108</v>
      </c>
      <c r="D28" s="30">
        <f t="shared" si="1"/>
        <v>281.5642458100559</v>
      </c>
    </row>
    <row r="29" spans="1:4" ht="12.75">
      <c r="A29" s="29">
        <v>12</v>
      </c>
      <c r="B29" s="79" t="s">
        <v>224</v>
      </c>
      <c r="C29" s="78">
        <v>0.028252314814814813</v>
      </c>
      <c r="D29" s="30">
        <f t="shared" si="1"/>
        <v>247.7673084801311</v>
      </c>
    </row>
    <row r="30" spans="1:4" ht="12.75">
      <c r="A30" s="29">
        <v>13</v>
      </c>
      <c r="B30" s="79" t="s">
        <v>208</v>
      </c>
      <c r="C30" s="78">
        <v>0.030289351851851855</v>
      </c>
      <c r="D30" s="30">
        <f t="shared" si="1"/>
        <v>231.1043179212839</v>
      </c>
    </row>
    <row r="31" spans="1:4" ht="12.75">
      <c r="A31" s="29">
        <v>14</v>
      </c>
      <c r="B31" s="79" t="s">
        <v>225</v>
      </c>
      <c r="C31" s="78">
        <v>0.03070601851851852</v>
      </c>
      <c r="D31" s="30">
        <f t="shared" si="1"/>
        <v>227.96833773087073</v>
      </c>
    </row>
    <row r="32" spans="1:4" ht="12.75">
      <c r="A32" s="29">
        <v>15</v>
      </c>
      <c r="B32" s="79" t="s">
        <v>226</v>
      </c>
      <c r="C32" s="78">
        <v>0.03591435185185186</v>
      </c>
      <c r="D32" s="30">
        <f t="shared" si="1"/>
        <v>194.90815339993554</v>
      </c>
    </row>
    <row r="33" spans="1:4" ht="12.75">
      <c r="A33" s="29">
        <v>16</v>
      </c>
      <c r="B33" s="79" t="s">
        <v>227</v>
      </c>
      <c r="C33" s="78">
        <v>0.03619212962962963</v>
      </c>
      <c r="D33" s="30">
        <f t="shared" si="1"/>
        <v>193.41221618164377</v>
      </c>
    </row>
    <row r="34" spans="1:4" ht="12.75">
      <c r="A34" s="29">
        <v>17</v>
      </c>
      <c r="B34" s="79" t="s">
        <v>228</v>
      </c>
      <c r="C34" s="78">
        <v>0.036585648148148145</v>
      </c>
      <c r="D34" s="30">
        <f t="shared" si="1"/>
        <v>191.33185700727623</v>
      </c>
    </row>
    <row r="37" spans="1:4" ht="15.75">
      <c r="A37" s="36" t="s">
        <v>142</v>
      </c>
      <c r="B37" s="37"/>
      <c r="C37" s="83"/>
      <c r="D37" s="38"/>
    </row>
    <row r="38" spans="1:4" ht="12.75">
      <c r="A38" s="29" t="s">
        <v>122</v>
      </c>
      <c r="B38" t="s">
        <v>123</v>
      </c>
      <c r="C38" s="78" t="s">
        <v>124</v>
      </c>
      <c r="D38" s="30" t="s">
        <v>125</v>
      </c>
    </row>
    <row r="39" spans="1:4" ht="12.75">
      <c r="A39" s="29">
        <v>1</v>
      </c>
      <c r="B39" s="79" t="s">
        <v>229</v>
      </c>
      <c r="C39" s="88">
        <v>0.02245370370370371</v>
      </c>
      <c r="D39" s="30">
        <v>800</v>
      </c>
    </row>
    <row r="40" spans="1:4" ht="12.75">
      <c r="A40" s="29">
        <v>2</v>
      </c>
      <c r="B40" s="79" t="s">
        <v>145</v>
      </c>
      <c r="C40" s="88">
        <v>0.023113425925925926</v>
      </c>
      <c r="D40" s="30">
        <f aca="true" t="shared" si="2" ref="D40:D58">$C$39/C40*$D$39</f>
        <v>777.1657486229346</v>
      </c>
    </row>
    <row r="41" spans="1:4" ht="12.75">
      <c r="A41" s="29">
        <v>3</v>
      </c>
      <c r="B41" s="79" t="s">
        <v>61</v>
      </c>
      <c r="C41" s="78">
        <v>0.027210648148148147</v>
      </c>
      <c r="D41" s="30">
        <f t="shared" si="2"/>
        <v>660.1446193109317</v>
      </c>
    </row>
    <row r="42" spans="1:4" ht="12.75">
      <c r="A42" s="29">
        <v>4</v>
      </c>
      <c r="B42" s="79" t="s">
        <v>133</v>
      </c>
      <c r="C42" s="88">
        <v>0.029143518518518517</v>
      </c>
      <c r="D42" s="30">
        <f t="shared" si="2"/>
        <v>616.3621922160447</v>
      </c>
    </row>
    <row r="43" spans="1:4" ht="12.75">
      <c r="A43" s="29">
        <v>5</v>
      </c>
      <c r="B43" s="79" t="s">
        <v>159</v>
      </c>
      <c r="C43" s="78">
        <v>0.031886574074074074</v>
      </c>
      <c r="D43" s="30">
        <f t="shared" si="2"/>
        <v>563.339382940109</v>
      </c>
    </row>
    <row r="44" spans="1:4" ht="12.75">
      <c r="A44" s="29">
        <v>6</v>
      </c>
      <c r="B44" s="79" t="s">
        <v>18</v>
      </c>
      <c r="C44" s="78">
        <v>0.033483796296296296</v>
      </c>
      <c r="D44" s="30">
        <f t="shared" si="2"/>
        <v>536.4673349464225</v>
      </c>
    </row>
    <row r="45" spans="1:4" ht="12.75">
      <c r="A45" s="29">
        <v>7</v>
      </c>
      <c r="B45" s="79" t="s">
        <v>218</v>
      </c>
      <c r="C45" s="78">
        <v>0.03364583333333333</v>
      </c>
      <c r="D45" s="30">
        <f t="shared" si="2"/>
        <v>533.8837289301687</v>
      </c>
    </row>
    <row r="46" spans="1:4" ht="12.75">
      <c r="A46" s="29">
        <v>8</v>
      </c>
      <c r="B46" s="79" t="s">
        <v>230</v>
      </c>
      <c r="C46" s="78">
        <v>0.034479166666666665</v>
      </c>
      <c r="D46" s="30">
        <f t="shared" si="2"/>
        <v>520.9801946962069</v>
      </c>
    </row>
    <row r="47" spans="1:4" ht="12.75">
      <c r="A47" s="29">
        <v>9</v>
      </c>
      <c r="B47" s="79" t="s">
        <v>49</v>
      </c>
      <c r="C47" s="78">
        <v>0.03479166666666667</v>
      </c>
      <c r="D47" s="30">
        <f t="shared" si="2"/>
        <v>516.3007318695942</v>
      </c>
    </row>
    <row r="48" spans="1:4" ht="12.75">
      <c r="A48" s="29">
        <v>10</v>
      </c>
      <c r="B48" s="79" t="s">
        <v>231</v>
      </c>
      <c r="C48" s="78">
        <v>0.03543981481481481</v>
      </c>
      <c r="D48" s="30">
        <f t="shared" si="2"/>
        <v>506.8582625734815</v>
      </c>
    </row>
    <row r="49" spans="1:4" ht="12.75">
      <c r="A49" s="29">
        <v>11</v>
      </c>
      <c r="B49" s="79" t="s">
        <v>232</v>
      </c>
      <c r="C49" s="78">
        <v>0.03702546296296296</v>
      </c>
      <c r="D49" s="30">
        <f t="shared" si="2"/>
        <v>485.151609878087</v>
      </c>
    </row>
    <row r="50" spans="1:4" ht="12.75">
      <c r="A50" s="29">
        <v>12</v>
      </c>
      <c r="B50" s="79" t="s">
        <v>31</v>
      </c>
      <c r="C50" s="78">
        <v>0.03746527777777778</v>
      </c>
      <c r="D50" s="30">
        <f t="shared" si="2"/>
        <v>479.4562866852025</v>
      </c>
    </row>
    <row r="51" spans="1:4" ht="12.75">
      <c r="A51" s="29">
        <v>13</v>
      </c>
      <c r="B51" s="79" t="s">
        <v>233</v>
      </c>
      <c r="C51" s="78">
        <v>0.0378125</v>
      </c>
      <c r="D51" s="30">
        <f t="shared" si="2"/>
        <v>475.05356596265693</v>
      </c>
    </row>
    <row r="52" spans="1:4" ht="12.75">
      <c r="A52" s="29">
        <v>14</v>
      </c>
      <c r="B52" s="79" t="s">
        <v>68</v>
      </c>
      <c r="C52" s="78">
        <v>0.03799768518518518</v>
      </c>
      <c r="D52" s="30">
        <f t="shared" si="2"/>
        <v>472.73834907097176</v>
      </c>
    </row>
    <row r="53" spans="1:4" ht="12.75">
      <c r="A53" s="29">
        <v>15</v>
      </c>
      <c r="B53" s="79" t="s">
        <v>50</v>
      </c>
      <c r="C53" s="78">
        <v>0.03834490740740741</v>
      </c>
      <c r="D53" s="30">
        <f t="shared" si="2"/>
        <v>468.45759130697263</v>
      </c>
    </row>
    <row r="54" spans="1:4" ht="12.75">
      <c r="A54" s="29">
        <v>16</v>
      </c>
      <c r="B54" s="79" t="s">
        <v>134</v>
      </c>
      <c r="C54" s="78">
        <v>0.03908564814814815</v>
      </c>
      <c r="D54" s="30">
        <f t="shared" si="2"/>
        <v>459.57950843944343</v>
      </c>
    </row>
    <row r="55" spans="1:4" ht="12.75">
      <c r="A55" s="29">
        <v>17</v>
      </c>
      <c r="B55" s="79" t="s">
        <v>138</v>
      </c>
      <c r="C55" s="78">
        <v>0.03984953703703704</v>
      </c>
      <c r="D55" s="30">
        <f t="shared" si="2"/>
        <v>450.76967760673836</v>
      </c>
    </row>
    <row r="56" spans="1:4" ht="12.75">
      <c r="A56" s="29">
        <v>18</v>
      </c>
      <c r="B56" s="79" t="s">
        <v>54</v>
      </c>
      <c r="C56" s="88">
        <v>0.04064814814814815</v>
      </c>
      <c r="D56" s="30">
        <f t="shared" si="2"/>
        <v>441.9134396355354</v>
      </c>
    </row>
    <row r="57" spans="1:4" ht="12.75">
      <c r="A57" s="29">
        <v>19</v>
      </c>
      <c r="B57" s="79" t="s">
        <v>194</v>
      </c>
      <c r="C57" s="78">
        <v>0.04787037037037037</v>
      </c>
      <c r="D57" s="30">
        <f t="shared" si="2"/>
        <v>375.2417794970987</v>
      </c>
    </row>
    <row r="58" spans="1:4" ht="12.75">
      <c r="A58" s="29">
        <v>20</v>
      </c>
      <c r="B58" s="79" t="s">
        <v>60</v>
      </c>
      <c r="C58" s="78">
        <v>0.04804398148148148</v>
      </c>
      <c r="D58" s="30">
        <f t="shared" si="2"/>
        <v>373.88581064803674</v>
      </c>
    </row>
    <row r="61" spans="1:4" ht="15.75">
      <c r="A61" s="39" t="s">
        <v>146</v>
      </c>
      <c r="B61" s="40"/>
      <c r="C61" s="84"/>
      <c r="D61" s="41"/>
    </row>
    <row r="62" spans="1:4" ht="12.75">
      <c r="A62" s="29" t="s">
        <v>122</v>
      </c>
      <c r="B62" t="s">
        <v>123</v>
      </c>
      <c r="C62" s="78" t="s">
        <v>124</v>
      </c>
      <c r="D62" s="30" t="s">
        <v>125</v>
      </c>
    </row>
    <row r="63" spans="1:4" ht="12.75">
      <c r="A63" s="29">
        <v>1</v>
      </c>
      <c r="B63" s="79" t="s">
        <v>46</v>
      </c>
      <c r="C63" s="78">
        <v>0.035486111111111114</v>
      </c>
      <c r="D63" s="30">
        <v>1600</v>
      </c>
    </row>
    <row r="64" spans="1:4" ht="12.75">
      <c r="A64" s="29">
        <v>2</v>
      </c>
      <c r="B64" s="79" t="s">
        <v>62</v>
      </c>
      <c r="C64" s="78">
        <v>0.03605324074074074</v>
      </c>
      <c r="D64" s="30">
        <f aca="true" t="shared" si="3" ref="D64:D72">$C$63/C64*$D$63</f>
        <v>1574.8314606741576</v>
      </c>
    </row>
    <row r="65" spans="1:4" ht="12.75">
      <c r="A65" s="29">
        <v>3</v>
      </c>
      <c r="B65" s="79" t="s">
        <v>63</v>
      </c>
      <c r="C65" s="78">
        <v>0.044641203703703704</v>
      </c>
      <c r="D65" s="30">
        <f t="shared" si="3"/>
        <v>1271.869328493648</v>
      </c>
    </row>
    <row r="66" spans="1:4" ht="12.75">
      <c r="A66" s="29">
        <v>4</v>
      </c>
      <c r="B66" s="79" t="s">
        <v>47</v>
      </c>
      <c r="C66" s="78">
        <v>0.04546296296296296</v>
      </c>
      <c r="D66" s="30">
        <f t="shared" si="3"/>
        <v>1248.8798370672098</v>
      </c>
    </row>
    <row r="67" spans="1:4" ht="12.75">
      <c r="A67" s="29">
        <v>5</v>
      </c>
      <c r="B67" s="79" t="s">
        <v>170</v>
      </c>
      <c r="C67" s="78">
        <v>0.04693287037037037</v>
      </c>
      <c r="D67" s="30">
        <f t="shared" si="3"/>
        <v>1209.7657213316895</v>
      </c>
    </row>
    <row r="68" spans="1:4" ht="12.75">
      <c r="A68" s="29">
        <v>6</v>
      </c>
      <c r="B68" s="79" t="s">
        <v>105</v>
      </c>
      <c r="C68" s="88">
        <v>0.0527199074074074</v>
      </c>
      <c r="D68" s="30">
        <f t="shared" si="3"/>
        <v>1076.9703622392976</v>
      </c>
    </row>
    <row r="69" spans="1:4" ht="12.75">
      <c r="A69" s="29">
        <v>7</v>
      </c>
      <c r="B69" s="79" t="s">
        <v>88</v>
      </c>
      <c r="C69" s="78">
        <v>0.05513888888888888</v>
      </c>
      <c r="D69" s="30">
        <f t="shared" si="3"/>
        <v>1029.722921914358</v>
      </c>
    </row>
    <row r="70" spans="1:4" ht="12.75">
      <c r="A70" s="29">
        <v>8</v>
      </c>
      <c r="B70" s="79" t="s">
        <v>144</v>
      </c>
      <c r="C70" s="78">
        <v>0.0653125</v>
      </c>
      <c r="D70" s="30">
        <f t="shared" si="3"/>
        <v>869.3248272195642</v>
      </c>
    </row>
    <row r="71" spans="1:4" ht="12.75">
      <c r="A71" s="29">
        <v>9</v>
      </c>
      <c r="B71" s="79" t="s">
        <v>118</v>
      </c>
      <c r="C71" s="78">
        <v>0.06541666666666666</v>
      </c>
      <c r="D71" s="30">
        <f t="shared" si="3"/>
        <v>867.9405520169853</v>
      </c>
    </row>
    <row r="72" spans="1:4" ht="12.75">
      <c r="A72" s="29">
        <v>10</v>
      </c>
      <c r="B72" s="79" t="s">
        <v>234</v>
      </c>
      <c r="C72" s="78">
        <v>0.06831018518518518</v>
      </c>
      <c r="D72" s="30">
        <f t="shared" si="3"/>
        <v>831.1758725855643</v>
      </c>
    </row>
    <row r="75" spans="1:4" ht="15.75">
      <c r="A75" s="42" t="s">
        <v>149</v>
      </c>
      <c r="B75" s="43"/>
      <c r="C75" s="85"/>
      <c r="D75" s="44"/>
    </row>
    <row r="76" spans="1:4" ht="12.75">
      <c r="A76" s="29" t="s">
        <v>122</v>
      </c>
      <c r="B76" t="s">
        <v>123</v>
      </c>
      <c r="C76" s="78" t="s">
        <v>124</v>
      </c>
      <c r="D76" s="30" t="s">
        <v>125</v>
      </c>
    </row>
    <row r="77" spans="1:4" ht="12.75">
      <c r="A77" s="29">
        <v>1</v>
      </c>
      <c r="B77" s="79" t="s">
        <v>163</v>
      </c>
      <c r="C77" s="78">
        <v>0.03834490740740741</v>
      </c>
      <c r="D77" s="30">
        <v>2000</v>
      </c>
    </row>
    <row r="78" spans="1:4" ht="12.75">
      <c r="A78" s="29">
        <v>2</v>
      </c>
      <c r="B78" s="79" t="s">
        <v>103</v>
      </c>
      <c r="C78" s="78">
        <v>0.04696759259259259</v>
      </c>
      <c r="D78" s="30">
        <f aca="true" t="shared" si="4" ref="D78:D85">$C$77/C78*$D$77</f>
        <v>1632.824051256777</v>
      </c>
    </row>
    <row r="79" spans="1:4" ht="12.75">
      <c r="A79" s="29">
        <v>3</v>
      </c>
      <c r="B79" s="79" t="s">
        <v>92</v>
      </c>
      <c r="C79" s="78">
        <v>0.048854166666666664</v>
      </c>
      <c r="D79" s="30">
        <f t="shared" si="4"/>
        <v>1569.7701966358686</v>
      </c>
    </row>
    <row r="80" spans="1:4" ht="12.75">
      <c r="A80" s="29">
        <v>4</v>
      </c>
      <c r="B80" s="79" t="s">
        <v>213</v>
      </c>
      <c r="C80" s="78">
        <v>0.0496875</v>
      </c>
      <c r="D80" s="30">
        <f t="shared" si="4"/>
        <v>1543.4428138830656</v>
      </c>
    </row>
    <row r="81" spans="1:4" ht="12.75">
      <c r="A81" s="29">
        <v>5</v>
      </c>
      <c r="B81" s="79" t="s">
        <v>235</v>
      </c>
      <c r="C81" s="78">
        <v>0.05310185185185185</v>
      </c>
      <c r="D81" s="30">
        <f t="shared" si="4"/>
        <v>1444.2022667829121</v>
      </c>
    </row>
    <row r="82" spans="1:4" ht="12.75">
      <c r="A82" s="29">
        <v>6</v>
      </c>
      <c r="B82" s="79" t="s">
        <v>111</v>
      </c>
      <c r="C82" s="88">
        <v>0.05401620370370371</v>
      </c>
      <c r="D82" s="30">
        <f t="shared" si="4"/>
        <v>1419.7557317334474</v>
      </c>
    </row>
    <row r="83" spans="1:4" ht="12.75">
      <c r="A83" s="29">
        <v>7</v>
      </c>
      <c r="B83" s="79" t="s">
        <v>96</v>
      </c>
      <c r="C83" s="78">
        <v>0.054375</v>
      </c>
      <c r="D83" s="30">
        <f t="shared" si="4"/>
        <v>1410.3873988931462</v>
      </c>
    </row>
    <row r="84" spans="1:4" ht="12.75">
      <c r="A84" s="29">
        <v>8</v>
      </c>
      <c r="B84" s="79" t="s">
        <v>236</v>
      </c>
      <c r="C84" s="78">
        <v>0.056134259259259266</v>
      </c>
      <c r="D84" s="30">
        <f t="shared" si="4"/>
        <v>1366.1855670103093</v>
      </c>
    </row>
    <row r="85" spans="1:4" ht="12.75">
      <c r="A85" s="29">
        <v>9</v>
      </c>
      <c r="B85" s="79" t="s">
        <v>237</v>
      </c>
      <c r="C85" s="78">
        <v>0.10256944444444445</v>
      </c>
      <c r="D85" s="30">
        <f t="shared" si="4"/>
        <v>747.6867524260889</v>
      </c>
    </row>
    <row r="88" spans="1:4" ht="15.75">
      <c r="A88" s="45" t="s">
        <v>151</v>
      </c>
      <c r="B88" s="46"/>
      <c r="C88" s="86"/>
      <c r="D88" s="47"/>
    </row>
    <row r="89" spans="1:4" ht="12.75">
      <c r="A89" s="29" t="s">
        <v>122</v>
      </c>
      <c r="B89" t="s">
        <v>123</v>
      </c>
      <c r="C89" s="78" t="s">
        <v>124</v>
      </c>
      <c r="D89" s="30" t="s">
        <v>125</v>
      </c>
    </row>
    <row r="90" spans="1:4" ht="12.75">
      <c r="A90" s="29">
        <v>1</v>
      </c>
      <c r="B90" s="79" t="s">
        <v>74</v>
      </c>
      <c r="C90" s="78">
        <v>0.062233796296296294</v>
      </c>
      <c r="D90" s="30">
        <v>2800</v>
      </c>
    </row>
    <row r="91" spans="1:4" ht="12.75">
      <c r="A91" s="29">
        <v>2</v>
      </c>
      <c r="B91" s="79" t="s">
        <v>16</v>
      </c>
      <c r="C91" s="88">
        <v>0.07357638888888889</v>
      </c>
      <c r="D91" s="30">
        <f>$C$90/C91*$D$90</f>
        <v>2368.3498505584394</v>
      </c>
    </row>
    <row r="92" spans="1:4" ht="12.75">
      <c r="A92" s="29">
        <v>3</v>
      </c>
      <c r="B92" s="79" t="s">
        <v>80</v>
      </c>
      <c r="C92" s="78">
        <v>0.07863425925925926</v>
      </c>
      <c r="D92" s="30">
        <f>$C$90/C92*$D$90</f>
        <v>2216.014130114807</v>
      </c>
    </row>
    <row r="95" spans="1:4" ht="15.75">
      <c r="A95" s="48" t="s">
        <v>152</v>
      </c>
      <c r="B95" s="49"/>
      <c r="C95" s="87"/>
      <c r="D95" s="50"/>
    </row>
    <row r="96" spans="1:4" ht="12.75">
      <c r="A96" s="29" t="s">
        <v>122</v>
      </c>
      <c r="B96" t="s">
        <v>123</v>
      </c>
      <c r="C96" s="78" t="s">
        <v>124</v>
      </c>
      <c r="D96" s="30" t="s">
        <v>125</v>
      </c>
    </row>
    <row r="97" spans="1:4" ht="12.75">
      <c r="A97" s="29">
        <v>1</v>
      </c>
      <c r="B97" s="79" t="s">
        <v>238</v>
      </c>
      <c r="C97" s="88">
        <v>0.05005787037037037</v>
      </c>
      <c r="D97" s="30">
        <v>4000</v>
      </c>
    </row>
    <row r="98" spans="1:4" ht="12.75">
      <c r="A98" s="29">
        <v>2</v>
      </c>
      <c r="B98" s="79" t="s">
        <v>171</v>
      </c>
      <c r="C98" s="78">
        <v>0.06876157407407407</v>
      </c>
      <c r="D98" s="30">
        <f>$C$97/C98*$D$97</f>
        <v>2911.9676822083825</v>
      </c>
    </row>
    <row r="99" spans="1:4" ht="12.75">
      <c r="A99" s="29">
        <v>3</v>
      </c>
      <c r="B99" s="79" t="s">
        <v>76</v>
      </c>
      <c r="C99" s="78">
        <v>0.06927083333333334</v>
      </c>
      <c r="D99" s="30">
        <f>$C$97/C99*$D$97</f>
        <v>2890.559732664996</v>
      </c>
    </row>
    <row r="100" spans="1:4" ht="12.75">
      <c r="A100" s="29">
        <v>4</v>
      </c>
      <c r="B100" s="79" t="s">
        <v>94</v>
      </c>
      <c r="C100" s="78">
        <v>0.08789351851851851</v>
      </c>
      <c r="D100" s="30">
        <f>$C$97/C100*$D$97</f>
        <v>2278.114300763761</v>
      </c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Forestry Commission</cp:lastModifiedBy>
  <cp:lastPrinted>2008-11-17T16:07:06Z</cp:lastPrinted>
  <dcterms:created xsi:type="dcterms:W3CDTF">2008-11-13T09:23:51Z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